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375" firstSheet="2" activeTab="2"/>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县对下转移支付预算表09-1" sheetId="13" r:id="rId13"/>
    <sheet name="县对下转移支付绩效目标表09-2" sheetId="14" r:id="rId14"/>
    <sheet name="新增资产配置表10" sheetId="15" r:id="rId15"/>
    <sheet name="转移支付补助项目支出预算表11" sheetId="16" r:id="rId16"/>
    <sheet name="部门项目中期规划预算表12" sheetId="17" r:id="rId17"/>
  </sheets>
  <definedNames>
    <definedName name="_xlnm.Print_Titles" localSheetId="3">'部门财政拨款收支预算总表02-1'!$1:$6</definedName>
    <definedName name="_xlnm.Print_Titles" localSheetId="4">'一般公共预算支出预算表02-2'!$1:$5</definedName>
    <definedName name="_xlnm.Print_Titles" localSheetId="5">一般公共预算“三公”经费支出预算表03!$1:$6</definedName>
    <definedName name="_xlnm.Print_Titles" localSheetId="9">部门政府性基金预算支出预算表06!$1:$6</definedName>
    <definedName name="_xlnm.Print_Titles" localSheetId="14">新增资产配置表10!$1:$6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<sst xmlns="http://schemas.openxmlformats.org/spreadsheetml/2006/main" count="960" uniqueCount="384">
  <si>
    <t>预算01-1表</t>
  </si>
  <si>
    <t>单位:元</t>
  </si>
  <si>
    <t>收        入</t>
  </si>
  <si>
    <t>支        出</t>
  </si>
  <si>
    <t>项      目</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</si>
  <si>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</si>
  <si>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</si>
  <si>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</si>
  <si>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</si>
  <si>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</si>
  <si>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</si>
  <si>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</si>
  <si>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</si>
  <si>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</si>
  <si>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五、单位资金收入</t>
  </si>
  <si>
    <t>五、教育支出</t>
  </si>
  <si>
    <t xml:space="preserve"> 1、事业收入</t>
  </si>
  <si>
    <t>六、科学技术支出</t>
  </si>
  <si>
    <t xml:space="preserve"> 2、事业单位经营收入</t>
  </si>
  <si>
    <t>七、文化旅游体育与传媒支出</t>
  </si>
  <si>
    <t xml:space="preserve"> 3、上级补助收入</t>
  </si>
  <si>
    <t>八、社会保障和就业支出</t>
  </si>
  <si>
    <t xml:space="preserve"> 4、附属单位上缴收入</t>
  </si>
  <si>
    <t>九、卫生健康支出</t>
  </si>
  <si>
    <t xml:space="preserve"> 5、其他收入</t>
  </si>
  <si>
    <t>十、节能环保支出</t>
  </si>
  <si>
    <t>　</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</si>
  <si>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</si>
  <si>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</si>
  <si>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</si>
  <si>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</si>
  <si>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</si>
  <si>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</si>
  <si>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</si>
  <si>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</si>
  <si>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</si>
  <si>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</si>
  <si>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</si>
  <si>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</si>
  <si>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</si>
  <si>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</si>
  <si>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</si>
  <si>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</si>
  <si>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二十七、债务发行费用支出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</si>
  <si>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</si>
  <si>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</si>
  <si>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</si>
  <si>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</si>
  <si>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</si>
  <si>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</si>
  <si>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</si>
  <si>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</si>
  <si>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</si>
  <si>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</si>
  <si>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</si>
  <si>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</si>
  <si>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</si>
  <si>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</si>
  <si>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</si>
  <si>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</si>
  <si>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</si>
  <si>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</si>
  <si>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</si>
  <si>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单位资金收入</t>
  </si>
  <si>
    <t>使用非财政拨款结余</t>
  </si>
  <si>
    <t>事业收入</t>
  </si>
  <si>
    <t>事业单位经营收入</t>
  </si>
  <si>
    <t>上级补助收入</t>
  </si>
  <si>
    <t>附属单位上缴收入</t>
  </si>
  <si>
    <t>其他收入</t>
  </si>
  <si>
    <t>105021</t>
  </si>
  <si>
    <t>沧源佤族自治县岩帅镇团结中心完小</t>
  </si>
  <si>
    <t>预算01-3表</t>
  </si>
  <si>
    <t>科目编码</t>
  </si>
  <si>
    <t>科目名称</t>
  </si>
  <si>
    <t>基本支出</t>
  </si>
  <si>
    <t>项目支出</t>
  </si>
  <si>
    <t>财政专户管理的支出</t>
  </si>
  <si>
    <t>单位资金</t>
  </si>
  <si>
    <t>事业支出</t>
  </si>
  <si>
    <t>事业单位
经营支出</t>
  </si>
  <si>
    <t>上级补助支出</t>
  </si>
  <si>
    <t>附属单位补助支出</t>
  </si>
  <si>
    <t>其他支出</t>
  </si>
  <si>
    <t>205</t>
  </si>
  <si>
    <t>教育支出</t>
  </si>
  <si>
    <t>20502</t>
  </si>
  <si>
    <t>普通教育</t>
  </si>
  <si>
    <t>2050201</t>
  </si>
  <si>
    <t>学前教育</t>
  </si>
  <si>
    <t>2050202</t>
  </si>
  <si>
    <t>小学教育</t>
  </si>
  <si>
    <t>208</t>
  </si>
  <si>
    <t>社会保障和就业支出</t>
  </si>
  <si>
    <t>20805</t>
  </si>
  <si>
    <t>行政事业单位养老支出</t>
  </si>
  <si>
    <t>2080502</t>
  </si>
  <si>
    <t>事业单位离退休</t>
  </si>
  <si>
    <t>2080505</t>
  </si>
  <si>
    <t>机关事业单位基本养老保险缴费支出</t>
  </si>
  <si>
    <t>20808</t>
  </si>
  <si>
    <t>抚恤</t>
  </si>
  <si>
    <t>2080801</t>
  </si>
  <si>
    <t>死亡抚恤</t>
  </si>
  <si>
    <t>20899</t>
  </si>
  <si>
    <t>其他社会保障和就业支出</t>
  </si>
  <si>
    <t>2089999</t>
  </si>
  <si>
    <t>210</t>
  </si>
  <si>
    <t>卫生健康支出</t>
  </si>
  <si>
    <t>21011</t>
  </si>
  <si>
    <t>行政事业单位医疗</t>
  </si>
  <si>
    <t>2101102</t>
  </si>
  <si>
    <t>事业单位医疗</t>
  </si>
  <si>
    <t>2101199</t>
  </si>
  <si>
    <t>其他行政事业单位医疗支出</t>
  </si>
  <si>
    <t>221</t>
  </si>
  <si>
    <t>住房保障支出</t>
  </si>
  <si>
    <t>22102</t>
  </si>
  <si>
    <t>住房改革支出</t>
  </si>
  <si>
    <t>2210201</t>
  </si>
  <si>
    <t>住房公积金</t>
  </si>
  <si>
    <t>合  计</t>
  </si>
  <si>
    <t>预算02-1表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</si>
  <si>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</si>
  <si>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</si>
  <si>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</si>
  <si>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</si>
  <si>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</si>
  <si>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</si>
  <si>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</si>
  <si>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</si>
  <si>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</si>
  <si>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</si>
  <si>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</si>
  <si>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</si>
  <si>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</si>
  <si>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</si>
  <si>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</si>
  <si>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</si>
  <si>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</si>
  <si>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</si>
  <si>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</si>
  <si>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</si>
  <si>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</si>
  <si>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</si>
  <si>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</si>
  <si>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</si>
  <si>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</si>
  <si>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</si>
  <si>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</si>
  <si>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</si>
  <si>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</si>
  <si>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</si>
  <si>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</si>
  <si>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</si>
  <si>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</si>
  <si>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（二十七）债务发行费用支出</t>
  </si>
  <si>
    <t>二、年终结转结余</t>
  </si>
  <si>
    <t>收 入 总 计</t>
  </si>
  <si>
    <t>预算02-2表</t>
  </si>
  <si>
    <t>部门预算支出功能分类科目</t>
  </si>
  <si>
    <t>人员经费</t>
  </si>
  <si>
    <t>公用经费</t>
  </si>
  <si>
    <t>1</t>
  </si>
  <si>
    <t>2</t>
  </si>
  <si>
    <t>3</t>
  </si>
  <si>
    <t>5</t>
  </si>
  <si>
    <t>6</t>
  </si>
  <si>
    <t>7</t>
  </si>
  <si>
    <t>预算03表</t>
  </si>
  <si>
    <t>2025年一般公共预算“三公”经费支出预算表</t>
  </si>
  <si>
    <t>单位：元</t>
  </si>
  <si>
    <t>资金性质</t>
  </si>
  <si>
    <t>“三公”经费合计</t>
  </si>
  <si>
    <t>因公出国（境）费</t>
  </si>
  <si>
    <t>公务用车购置及运行费</t>
  </si>
  <si>
    <t>公务接待费</t>
  </si>
  <si>
    <t>公务用车购置费</t>
  </si>
  <si>
    <t>公务用车运行费</t>
  </si>
  <si>
    <t>上级资金</t>
  </si>
  <si>
    <t>本级财力安排</t>
  </si>
  <si>
    <t>自有资金</t>
  </si>
  <si>
    <t>非财政拨款</t>
  </si>
  <si>
    <t>备注：本单位预算数据，故公开表格为空表。</t>
  </si>
  <si>
    <t>预算04表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</si>
  <si>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</si>
  <si>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</si>
  <si>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</si>
  <si>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</si>
  <si>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</si>
  <si>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</si>
  <si>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</si>
  <si>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</si>
  <si>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</si>
  <si>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</si>
  <si>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</si>
  <si>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</si>
  <si>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</si>
  <si>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</si>
  <si>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</si>
  <si>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</si>
  <si>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</si>
  <si>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530927210000000002919</t>
  </si>
  <si>
    <t>事业人员支出工资</t>
  </si>
  <si>
    <t>30101</t>
  </si>
  <si>
    <t>基本工资</t>
  </si>
  <si>
    <t>30102</t>
  </si>
  <si>
    <t>津贴补贴</t>
  </si>
  <si>
    <t>530927231100001631033</t>
  </si>
  <si>
    <t>集中连片教师生活补助</t>
  </si>
  <si>
    <t>30107</t>
  </si>
  <si>
    <t>绩效工资</t>
  </si>
  <si>
    <t>530927231100001631128</t>
  </si>
  <si>
    <t>绩效工资（2017年提高标准部分）</t>
  </si>
  <si>
    <t>530927210000000002920</t>
  </si>
  <si>
    <t>社会保障缴费</t>
  </si>
  <si>
    <t>30108</t>
  </si>
  <si>
    <t>机关事业单位基本养老保险缴费</t>
  </si>
  <si>
    <t>2101101</t>
  </si>
  <si>
    <t>行政单位医疗</t>
  </si>
  <si>
    <t>30110</t>
  </si>
  <si>
    <t>职工基本医疗保险缴费</t>
  </si>
  <si>
    <t>30112</t>
  </si>
  <si>
    <t>其他社会保障缴费</t>
  </si>
  <si>
    <t>530927210000000002921</t>
  </si>
  <si>
    <t>30113</t>
  </si>
  <si>
    <t>530927251100003779725</t>
  </si>
  <si>
    <t>编外聘用制人员支出</t>
  </si>
  <si>
    <t>30199</t>
  </si>
  <si>
    <t>其他工资福利支出</t>
  </si>
  <si>
    <t>530927241100002330116</t>
  </si>
  <si>
    <t>学前、职业教育生均公用经费</t>
  </si>
  <si>
    <t>30211</t>
  </si>
  <si>
    <t>差旅费</t>
  </si>
  <si>
    <t>30216</t>
  </si>
  <si>
    <t>培训费</t>
  </si>
  <si>
    <t>30226</t>
  </si>
  <si>
    <t>劳务费</t>
  </si>
  <si>
    <t>30201</t>
  </si>
  <si>
    <t>办公费</t>
  </si>
  <si>
    <t>30299</t>
  </si>
  <si>
    <t>其他商品和服务支出</t>
  </si>
  <si>
    <t>30215</t>
  </si>
  <si>
    <t>会议费</t>
  </si>
  <si>
    <t>530927241100002330102</t>
  </si>
  <si>
    <t>生均公用经费</t>
  </si>
  <si>
    <t>30206</t>
  </si>
  <si>
    <t>电费</t>
  </si>
  <si>
    <t>530927221100000589119</t>
  </si>
  <si>
    <t>工会经费</t>
  </si>
  <si>
    <t>30228</t>
  </si>
  <si>
    <t>530927231100001348057</t>
  </si>
  <si>
    <t>离退休费</t>
  </si>
  <si>
    <t>30302</t>
  </si>
  <si>
    <t>退休费</t>
  </si>
  <si>
    <t>530927241100002330100</t>
  </si>
  <si>
    <t>机关事业单位职工及军人抚恤补助</t>
  </si>
  <si>
    <t>30304</t>
  </si>
  <si>
    <t>抚恤金</t>
  </si>
  <si>
    <t>530927251100003779724</t>
  </si>
  <si>
    <t>安家建房补助</t>
  </si>
  <si>
    <t>30399</t>
  </si>
  <si>
    <t>其他对个人和家庭的补助</t>
  </si>
  <si>
    <t>530927251100003779742</t>
  </si>
  <si>
    <t>其他临聘人员补助</t>
  </si>
  <si>
    <t>预算05-1表</t>
  </si>
  <si>
    <t>项目分类</t>
  </si>
  <si>
    <t>项目单位</t>
  </si>
  <si>
    <t>经济科目编码</t>
  </si>
  <si>
    <t>经济科目名称</t>
  </si>
  <si>
    <t>本年拨款</t>
  </si>
  <si>
    <t>其中：本次下达</t>
  </si>
  <si>
    <t>教育专项补助经费</t>
  </si>
  <si>
    <t>专项业务类</t>
  </si>
  <si>
    <t>530927251100003776462</t>
  </si>
  <si>
    <t>30207</t>
  </si>
  <si>
    <t>邮电费</t>
  </si>
  <si>
    <t>专户自有补助资金</t>
  </si>
  <si>
    <t>530927251100003778195</t>
  </si>
  <si>
    <t>30213</t>
  </si>
  <si>
    <t>维修（护）费</t>
  </si>
  <si>
    <t>30309</t>
  </si>
  <si>
    <t>奖励金</t>
  </si>
  <si>
    <t>31005</t>
  </si>
  <si>
    <t>基础设施建设</t>
  </si>
  <si>
    <t>预算05-2表</t>
  </si>
  <si>
    <t>单位名称、项目名称</t>
  </si>
  <si>
    <t>项目年度绩效目标</t>
  </si>
  <si>
    <t>一级指标</t>
  </si>
  <si>
    <t>二级指标</t>
  </si>
  <si>
    <t>三级指标</t>
  </si>
  <si>
    <t>指标性质</t>
  </si>
  <si>
    <t>指标值</t>
  </si>
  <si>
    <t>度量单位</t>
  </si>
  <si>
    <t>指标属性</t>
  </si>
  <si>
    <t>指标内容</t>
  </si>
  <si>
    <r>
      <t>1.通过完成教学和管理任务后，收取课后服务费保障额外承担体育锻炼和作业辅导的课后服务一线教师和相关人员的补助等支出、增强教育服务能力，提高教育质量，促进学生健康成长。
2.通过购买教育教学用品，保障教学工作正常开展。
3.保障学校实体围墙建设实施正常。</t>
    </r>
    <r>
      <rPr>
        <sz val="9"/>
        <color rgb="FF000000"/>
        <rFont val="Arial"/>
        <charset val="134"/>
      </rPr>
      <t xml:space="preserve">					</t>
    </r>
    <r>
      <rPr>
        <sz val="9"/>
        <color rgb="FF000000"/>
        <rFont val="宋体"/>
        <charset val="134"/>
      </rPr>
      <t xml:space="preserve">
</t>
    </r>
  </si>
  <si>
    <t>产出指标</t>
  </si>
  <si>
    <t>数量指标</t>
  </si>
  <si>
    <t>参与课后服务学生人数</t>
  </si>
  <si>
    <t>&gt;=</t>
  </si>
  <si>
    <t>1275</t>
  </si>
  <si>
    <t>人</t>
  </si>
  <si>
    <t>定量指标</t>
  </si>
  <si>
    <t>反映参加课后服务学生人数情况</t>
  </si>
  <si>
    <t xml:space="preserve">1.通过完成教学和管理任务后,收取课后服务费保障额外承担体育锻炼和作业辅导的课后服务一线教师和相关人员的补助等支出、增强教育服务能力，提高教育质量，促进学生健康成长。
2.通过购买教育教学用品，保障教学工作正常开展。
3.保障学校实体围墙建设实施正常。					
</t>
  </si>
  <si>
    <t>办公用品采购批次</t>
  </si>
  <si>
    <t>一</t>
  </si>
  <si>
    <t>次</t>
  </si>
  <si>
    <t>反映办公用品采购情况</t>
  </si>
  <si>
    <t>质量指标</t>
  </si>
  <si>
    <t>课后服务开展率</t>
  </si>
  <si>
    <t>=</t>
  </si>
  <si>
    <t>100</t>
  </si>
  <si>
    <t>%</t>
  </si>
  <si>
    <t xml:space="preserve">反映课后服务开展率的情况
</t>
  </si>
  <si>
    <t>办公用品合格率</t>
  </si>
  <si>
    <t xml:space="preserve">反映办公用品购买批次的情况
</t>
  </si>
  <si>
    <t>时效指标</t>
  </si>
  <si>
    <t>资金拨付及时率</t>
  </si>
  <si>
    <t xml:space="preserve">反映资金拨付及时率的情况
</t>
  </si>
  <si>
    <t>效益指标</t>
  </si>
  <si>
    <t>社会效益</t>
  </si>
  <si>
    <t>政策知晓率</t>
  </si>
  <si>
    <t xml:space="preserve">反映政策知晓率的情况
</t>
  </si>
  <si>
    <t>满意度指标</t>
  </si>
  <si>
    <t>服务对象满意度</t>
  </si>
  <si>
    <t>师生满意度</t>
  </si>
  <si>
    <t>95</t>
  </si>
  <si>
    <t xml:space="preserve">反映师生满意度的情况
</t>
  </si>
  <si>
    <t>保障学校正常运转，用于劳务费、办公费等支出。</t>
  </si>
  <si>
    <t>保障年限</t>
  </si>
  <si>
    <t>年</t>
  </si>
  <si>
    <t>反映保障年限完成情况</t>
  </si>
  <si>
    <t>办公用品验收合格率</t>
  </si>
  <si>
    <t>反映办公用品合格情况</t>
  </si>
  <si>
    <t>资金及时拨付率</t>
  </si>
  <si>
    <t>反映资金及时拨付情况</t>
  </si>
  <si>
    <t>保障学前教育正常运转</t>
  </si>
  <si>
    <t>保障</t>
  </si>
  <si>
    <t>空</t>
  </si>
  <si>
    <t>定性指标</t>
  </si>
  <si>
    <t>反映学前教育运转情况</t>
  </si>
  <si>
    <t>学生、家长满意度</t>
  </si>
  <si>
    <t>反映学生、家长满意度情况</t>
  </si>
  <si>
    <t>预算06表</t>
  </si>
  <si>
    <t>政府性基金预算支出预算表</t>
  </si>
  <si>
    <t>单位名称：临沧市发展和改革委员会</t>
  </si>
  <si>
    <t>本年政府性基金预算支出</t>
  </si>
  <si>
    <t>注：本单位无预算数据，故公开表格为空表。</t>
  </si>
  <si>
    <t>预算07表</t>
  </si>
  <si>
    <t>预算项目</t>
  </si>
  <si>
    <t>采购项目</t>
  </si>
  <si>
    <t>采购目录</t>
  </si>
  <si>
    <t>计量
单位</t>
  </si>
  <si>
    <t>数量</t>
  </si>
  <si>
    <t>面向中小企业预留资金</t>
  </si>
  <si>
    <t>政府性
基金</t>
  </si>
  <si>
    <t>国有资本经营收益</t>
  </si>
  <si>
    <t>财政专户管理的收入</t>
  </si>
  <si>
    <t>预算08表</t>
  </si>
  <si>
    <t>政府购买服务项目</t>
  </si>
  <si>
    <t>政府购买服务目录</t>
  </si>
  <si>
    <t>预算09-1表</t>
  </si>
  <si>
    <t>单位名称（项目）</t>
  </si>
  <si>
    <t>地区</t>
  </si>
  <si>
    <t>政府性基金</t>
  </si>
  <si>
    <t>-</t>
  </si>
  <si>
    <t>预算09-2表</t>
  </si>
  <si>
    <t>预算10表</t>
  </si>
  <si>
    <t>资产类别</t>
  </si>
  <si>
    <t>资产分类代码.名称</t>
  </si>
  <si>
    <t>资产名称</t>
  </si>
  <si>
    <t>计量单位</t>
  </si>
  <si>
    <t>财政部门批复数（元）</t>
  </si>
  <si>
    <t>单价</t>
  </si>
  <si>
    <t>金额</t>
  </si>
  <si>
    <t>预算11表</t>
  </si>
  <si>
    <t>上级补助</t>
  </si>
  <si>
    <t>预算12表</t>
  </si>
  <si>
    <t>项目级次</t>
  </si>
  <si>
    <t>311 专项业务类</t>
  </si>
  <si>
    <t>本级</t>
  </si>
  <si>
    <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</si>
</sst>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hh:mm:ss"/>
    <numFmt numFmtId="177" formatCode="yyyy/mm/dd"/>
    <numFmt numFmtId="178" formatCode="#,##0.00;\-#,##0.00;;@"/>
    <numFmt numFmtId="179" formatCode="hh:mm:ss"/>
    <numFmt numFmtId="180" formatCode="#,##0;\-#,##0;;@"/>
  </numFmts>
  <fonts count="52">
    <font>
      <sz val="9"/>
      <color rgb="FF000000"/>
      <name val="Microsoft YaHei UI"/>
      <charset val="134"/>
    </font>
    <font>
      <sz val="9"/>
      <name val="Microsoft YaHei UI"/>
      <charset val="134"/>
    </font>
    <font>
      <sz val="10"/>
      <color rgb="FF000000"/>
      <name val="宋体"/>
      <charset val="134"/>
    </font>
    <font>
      <sz val="22"/>
      <color rgb="FF000000"/>
      <name val="方正小标宋简体"/>
      <charset val="134"/>
    </font>
    <font>
      <b/>
      <sz val="23"/>
      <color rgb="FF000000"/>
      <name val="宋体"/>
      <charset val="134"/>
    </font>
    <font>
      <sz val="9"/>
      <color rgb="FF000000"/>
      <name val="宋体"/>
      <charset val="134"/>
    </font>
    <font>
      <sz val="11"/>
      <color rgb="FF000000"/>
      <name val="宋体"/>
      <charset val="134"/>
    </font>
    <font>
      <sz val="9"/>
      <name val="宋体"/>
      <charset val="134"/>
    </font>
    <font>
      <sz val="22"/>
      <name val="方正小标宋简体"/>
      <charset val="134"/>
    </font>
    <font>
      <sz val="10"/>
      <color rgb="FFFFFFFF"/>
      <name val="宋体"/>
      <charset val="134"/>
    </font>
    <font>
      <b/>
      <sz val="21"/>
      <color rgb="FF000000"/>
      <name val="宋体"/>
      <charset val="134"/>
    </font>
    <font>
      <sz val="10"/>
      <color theme="1"/>
      <name val="宋体"/>
      <charset val="134"/>
    </font>
    <font>
      <sz val="11"/>
      <color theme="1"/>
      <name val="宋体"/>
      <charset val="134"/>
    </font>
    <font>
      <sz val="11.25"/>
      <color rgb="FF000000"/>
      <name val="宋体"/>
      <charset val="134"/>
    </font>
    <font>
      <sz val="12"/>
      <color theme="1"/>
      <name val="宋体"/>
      <charset val="134"/>
    </font>
    <font>
      <sz val="12"/>
      <color rgb="FF000000"/>
      <name val="宋体"/>
      <charset val="134"/>
    </font>
    <font>
      <sz val="9"/>
      <color theme="1"/>
      <name val="宋体"/>
      <charset val="134"/>
    </font>
    <font>
      <sz val="9"/>
      <color theme="1"/>
      <name val="Microsoft YaHei UI"/>
      <charset val="134"/>
    </font>
    <font>
      <sz val="22"/>
      <color theme="1"/>
      <name val="方正小标宋简体"/>
      <charset val="134"/>
    </font>
    <font>
      <sz val="21"/>
      <color theme="1"/>
      <name val="宋体"/>
      <charset val="134"/>
    </font>
    <font>
      <sz val="20"/>
      <color rgb="FF000000"/>
      <name val="宋体"/>
      <charset val="134"/>
    </font>
    <font>
      <b/>
      <sz val="10"/>
      <color rgb="FF000000"/>
      <name val="宋体"/>
      <charset val="134"/>
    </font>
    <font>
      <sz val="10"/>
      <name val="宋体"/>
      <charset val="134"/>
    </font>
    <font>
      <b/>
      <sz val="9"/>
      <name val="宋体"/>
      <charset val="134"/>
    </font>
    <font>
      <sz val="10"/>
      <color rgb="FF000000"/>
      <name val="Arial"/>
      <charset val="134"/>
    </font>
    <font>
      <sz val="28"/>
      <color rgb="FF000000"/>
      <name val="宋体"/>
      <charset val="134"/>
    </font>
    <font>
      <sz val="10"/>
      <color rgb="FF000000"/>
      <name val="Microsoft YaHei UI"/>
      <charset val="134"/>
    </font>
    <font>
      <sz val="30"/>
      <color rgb="FF000000"/>
      <name val="宋体"/>
      <charset val="134"/>
    </font>
    <font>
      <sz val="19"/>
      <color rgb="FF000000"/>
      <name val="宋体"/>
      <charset val="134"/>
    </font>
    <font>
      <b/>
      <sz val="11"/>
      <color rgb="FF000000"/>
      <name val="宋体"/>
      <charset val="134"/>
    </font>
    <font>
      <b/>
      <sz val="9"/>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color rgb="FF000000"/>
      <name val="Arial"/>
      <charset val="134"/>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8">
    <xf numFmtId="0" fontId="0" fillId="0" borderId="0">
      <alignment vertical="top"/>
      <protection locked="0"/>
    </xf>
    <xf numFmtId="43" fontId="31" fillId="0" borderId="0" applyFont="0" applyFill="0" applyBorder="0" applyAlignment="0" applyProtection="0">
      <alignment vertical="center"/>
    </xf>
    <xf numFmtId="44" fontId="31" fillId="0" borderId="0" applyFont="0" applyFill="0" applyBorder="0" applyAlignment="0" applyProtection="0">
      <alignment vertical="center"/>
    </xf>
    <xf numFmtId="9" fontId="31" fillId="0" borderId="0" applyFont="0" applyFill="0" applyBorder="0" applyAlignment="0" applyProtection="0">
      <alignment vertical="center"/>
    </xf>
    <xf numFmtId="41" fontId="31" fillId="0" borderId="0" applyFont="0" applyFill="0" applyBorder="0" applyAlignment="0" applyProtection="0">
      <alignment vertical="center"/>
    </xf>
    <xf numFmtId="42" fontId="31" fillId="0" borderId="0" applyFon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1" fillId="3" borderId="14" applyNumberFormat="0" applyFont="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15" applyNumberFormat="0" applyFill="0" applyAlignment="0" applyProtection="0">
      <alignment vertical="center"/>
    </xf>
    <xf numFmtId="0" fontId="38" fillId="0" borderId="15" applyNumberFormat="0" applyFill="0" applyAlignment="0" applyProtection="0">
      <alignment vertical="center"/>
    </xf>
    <xf numFmtId="0" fontId="39" fillId="0" borderId="16" applyNumberFormat="0" applyFill="0" applyAlignment="0" applyProtection="0">
      <alignment vertical="center"/>
    </xf>
    <xf numFmtId="0" fontId="39" fillId="0" borderId="0" applyNumberFormat="0" applyFill="0" applyBorder="0" applyAlignment="0" applyProtection="0">
      <alignment vertical="center"/>
    </xf>
    <xf numFmtId="0" fontId="40" fillId="4" borderId="17" applyNumberFormat="0" applyAlignment="0" applyProtection="0">
      <alignment vertical="center"/>
    </xf>
    <xf numFmtId="0" fontId="41" fillId="5" borderId="18" applyNumberFormat="0" applyAlignment="0" applyProtection="0">
      <alignment vertical="center"/>
    </xf>
    <xf numFmtId="0" fontId="42" fillId="5" borderId="17" applyNumberFormat="0" applyAlignment="0" applyProtection="0">
      <alignment vertical="center"/>
    </xf>
    <xf numFmtId="0" fontId="43" fillId="6" borderId="19" applyNumberFormat="0" applyAlignment="0" applyProtection="0">
      <alignment vertical="center"/>
    </xf>
    <xf numFmtId="0" fontId="44" fillId="0" borderId="20" applyNumberFormat="0" applyFill="0" applyAlignment="0" applyProtection="0">
      <alignment vertical="center"/>
    </xf>
    <xf numFmtId="0" fontId="45" fillId="0" borderId="21" applyNumberFormat="0" applyFill="0" applyAlignment="0" applyProtection="0">
      <alignment vertical="center"/>
    </xf>
    <xf numFmtId="0" fontId="46" fillId="7" borderId="0" applyNumberFormat="0" applyBorder="0" applyAlignment="0" applyProtection="0">
      <alignment vertical="center"/>
    </xf>
    <xf numFmtId="0" fontId="47" fillId="8" borderId="0" applyNumberFormat="0" applyBorder="0" applyAlignment="0" applyProtection="0">
      <alignment vertical="center"/>
    </xf>
    <xf numFmtId="0" fontId="48" fillId="9" borderId="0" applyNumberFormat="0" applyBorder="0" applyAlignment="0" applyProtection="0">
      <alignment vertical="center"/>
    </xf>
    <xf numFmtId="0" fontId="49" fillId="10" borderId="0" applyNumberFormat="0" applyBorder="0" applyAlignment="0" applyProtection="0">
      <alignment vertical="center"/>
    </xf>
    <xf numFmtId="0" fontId="50" fillId="11" borderId="0" applyNumberFormat="0" applyBorder="0" applyAlignment="0" applyProtection="0">
      <alignment vertical="center"/>
    </xf>
    <xf numFmtId="0" fontId="50" fillId="12" borderId="0" applyNumberFormat="0" applyBorder="0" applyAlignment="0" applyProtection="0">
      <alignment vertical="center"/>
    </xf>
    <xf numFmtId="0" fontId="49" fillId="13" borderId="0" applyNumberFormat="0" applyBorder="0" applyAlignment="0" applyProtection="0">
      <alignment vertical="center"/>
    </xf>
    <xf numFmtId="0" fontId="49" fillId="14" borderId="0" applyNumberFormat="0" applyBorder="0" applyAlignment="0" applyProtection="0">
      <alignment vertical="center"/>
    </xf>
    <xf numFmtId="0" fontId="50" fillId="15" borderId="0" applyNumberFormat="0" applyBorder="0" applyAlignment="0" applyProtection="0">
      <alignment vertical="center"/>
    </xf>
    <xf numFmtId="0" fontId="50" fillId="16" borderId="0" applyNumberFormat="0" applyBorder="0" applyAlignment="0" applyProtection="0">
      <alignment vertical="center"/>
    </xf>
    <xf numFmtId="0" fontId="49" fillId="17" borderId="0" applyNumberFormat="0" applyBorder="0" applyAlignment="0" applyProtection="0">
      <alignment vertical="center"/>
    </xf>
    <xf numFmtId="0" fontId="49" fillId="18" borderId="0" applyNumberFormat="0" applyBorder="0" applyAlignment="0" applyProtection="0">
      <alignment vertical="center"/>
    </xf>
    <xf numFmtId="0" fontId="50" fillId="19" borderId="0" applyNumberFormat="0" applyBorder="0" applyAlignment="0" applyProtection="0">
      <alignment vertical="center"/>
    </xf>
    <xf numFmtId="0" fontId="50" fillId="20" borderId="0" applyNumberFormat="0" applyBorder="0" applyAlignment="0" applyProtection="0">
      <alignment vertical="center"/>
    </xf>
    <xf numFmtId="0" fontId="49" fillId="21" borderId="0" applyNumberFormat="0" applyBorder="0" applyAlignment="0" applyProtection="0">
      <alignment vertical="center"/>
    </xf>
    <xf numFmtId="0" fontId="49" fillId="22" borderId="0" applyNumberFormat="0" applyBorder="0" applyAlignment="0" applyProtection="0">
      <alignment vertical="center"/>
    </xf>
    <xf numFmtId="0" fontId="50" fillId="23" borderId="0" applyNumberFormat="0" applyBorder="0" applyAlignment="0" applyProtection="0">
      <alignment vertical="center"/>
    </xf>
    <xf numFmtId="0" fontId="50" fillId="24" borderId="0" applyNumberFormat="0" applyBorder="0" applyAlignment="0" applyProtection="0">
      <alignment vertical="center"/>
    </xf>
    <xf numFmtId="0" fontId="49" fillId="25" borderId="0" applyNumberFormat="0" applyBorder="0" applyAlignment="0" applyProtection="0">
      <alignment vertical="center"/>
    </xf>
    <xf numFmtId="0" fontId="49" fillId="26" borderId="0" applyNumberFormat="0" applyBorder="0" applyAlignment="0" applyProtection="0">
      <alignment vertical="center"/>
    </xf>
    <xf numFmtId="0" fontId="50" fillId="27" borderId="0" applyNumberFormat="0" applyBorder="0" applyAlignment="0" applyProtection="0">
      <alignment vertical="center"/>
    </xf>
    <xf numFmtId="0" fontId="50" fillId="28" borderId="0" applyNumberFormat="0" applyBorder="0" applyAlignment="0" applyProtection="0">
      <alignment vertical="center"/>
    </xf>
    <xf numFmtId="0" fontId="49" fillId="29" borderId="0" applyNumberFormat="0" applyBorder="0" applyAlignment="0" applyProtection="0">
      <alignment vertical="center"/>
    </xf>
    <xf numFmtId="0" fontId="49" fillId="30" borderId="0" applyNumberFormat="0" applyBorder="0" applyAlignment="0" applyProtection="0">
      <alignment vertical="center"/>
    </xf>
    <xf numFmtId="0" fontId="50" fillId="31" borderId="0" applyNumberFormat="0" applyBorder="0" applyAlignment="0" applyProtection="0">
      <alignment vertical="center"/>
    </xf>
    <xf numFmtId="0" fontId="50" fillId="32" borderId="0" applyNumberFormat="0" applyBorder="0" applyAlignment="0" applyProtection="0">
      <alignment vertical="center"/>
    </xf>
    <xf numFmtId="0" fontId="49" fillId="33" borderId="0" applyNumberFormat="0" applyBorder="0" applyAlignment="0" applyProtection="0">
      <alignment vertical="center"/>
    </xf>
    <xf numFmtId="176" fontId="7" fillId="0" borderId="7">
      <alignment horizontal="right" vertical="center"/>
    </xf>
    <xf numFmtId="177" fontId="7" fillId="0" borderId="7">
      <alignment horizontal="right" vertical="center"/>
    </xf>
    <xf numFmtId="10" fontId="7" fillId="0" borderId="7">
      <alignment horizontal="right" vertical="center"/>
    </xf>
    <xf numFmtId="178" fontId="7" fillId="0" borderId="7">
      <alignment horizontal="right" vertical="center"/>
    </xf>
    <xf numFmtId="49" fontId="7" fillId="0" borderId="7">
      <alignment horizontal="left" vertical="center" wrapText="1"/>
    </xf>
    <xf numFmtId="178" fontId="7" fillId="0" borderId="7">
      <alignment horizontal="right" vertical="center"/>
    </xf>
    <xf numFmtId="179" fontId="7" fillId="0" borderId="7">
      <alignment horizontal="right" vertical="center"/>
    </xf>
    <xf numFmtId="180" fontId="7" fillId="0" borderId="7">
      <alignment horizontal="right" vertical="center"/>
    </xf>
    <xf numFmtId="0" fontId="7" fillId="0" borderId="0">
      <alignment vertical="top"/>
      <protection locked="0"/>
    </xf>
  </cellStyleXfs>
  <cellXfs count="225">
    <xf numFmtId="0" fontId="0" fillId="0" borderId="0" xfId="0" applyFont="1">
      <alignment vertical="top"/>
      <protection locked="0"/>
    </xf>
    <xf numFmtId="0" fontId="1" fillId="0" borderId="0" xfId="0" applyFont="1" applyAlignment="1">
      <alignment vertical="center"/>
      <protection locked="0"/>
    </xf>
    <xf numFmtId="49" fontId="2" fillId="0" borderId="0" xfId="0" applyNumberFormat="1" applyFont="1" applyAlignment="1" applyProtection="1">
      <alignment vertical="center"/>
    </xf>
    <xf numFmtId="0" fontId="2" fillId="0" borderId="0" xfId="0" applyFont="1" applyAlignment="1" applyProtection="1">
      <alignment vertical="center"/>
    </xf>
    <xf numFmtId="0" fontId="2" fillId="0" borderId="0" xfId="0" applyFont="1" applyAlignment="1">
      <alignment horizontal="right" vertical="center"/>
      <protection locked="0"/>
    </xf>
    <xf numFmtId="0" fontId="3" fillId="0" borderId="0" xfId="0" applyFont="1" applyAlignment="1" applyProtection="1">
      <alignment horizontal="center" vertical="center"/>
    </xf>
    <xf numFmtId="0" fontId="4" fillId="0" borderId="0" xfId="0" applyFont="1" applyAlignment="1" applyProtection="1">
      <alignment horizontal="center" vertical="center"/>
    </xf>
    <xf numFmtId="0" fontId="5" fillId="0" borderId="0" xfId="0" applyFont="1" applyAlignment="1">
      <alignment horizontal="left" vertical="center"/>
      <protection locked="0"/>
    </xf>
    <xf numFmtId="0" fontId="6" fillId="0" borderId="0" xfId="0" applyFont="1" applyAlignment="1" applyProtection="1">
      <alignment horizontal="left" vertical="center"/>
    </xf>
    <xf numFmtId="0" fontId="6" fillId="0" borderId="0" xfId="0" applyFont="1" applyAlignment="1" applyProtection="1">
      <alignment vertical="center"/>
    </xf>
    <xf numFmtId="0" fontId="6" fillId="0" borderId="1" xfId="0" applyFont="1" applyBorder="1" applyAlignment="1">
      <alignment horizontal="center" vertical="center" wrapText="1"/>
      <protection locked="0"/>
    </xf>
    <xf numFmtId="0" fontId="6" fillId="0" borderId="1" xfId="0" applyFont="1" applyBorder="1" applyAlignment="1" applyProtection="1">
      <alignment horizontal="center" vertical="center" wrapText="1"/>
    </xf>
    <xf numFmtId="0" fontId="6" fillId="0" borderId="2" xfId="0" applyFont="1" applyBorder="1" applyAlignment="1" applyProtection="1">
      <alignment horizontal="center" vertical="center"/>
    </xf>
    <xf numFmtId="0" fontId="6" fillId="0" borderId="3" xfId="0" applyFont="1" applyBorder="1" applyAlignment="1" applyProtection="1">
      <alignment horizontal="center" vertical="center"/>
    </xf>
    <xf numFmtId="0" fontId="6" fillId="0" borderId="4" xfId="0" applyFont="1" applyBorder="1" applyAlignment="1" applyProtection="1">
      <alignment horizontal="center" vertical="center"/>
    </xf>
    <xf numFmtId="0" fontId="6" fillId="0" borderId="5" xfId="0" applyFont="1" applyBorder="1" applyAlignment="1">
      <alignment horizontal="center" vertical="center" wrapText="1"/>
      <protection locked="0"/>
    </xf>
    <xf numFmtId="0" fontId="6" fillId="0" borderId="5" xfId="0" applyFont="1" applyBorder="1" applyAlignment="1" applyProtection="1">
      <alignment horizontal="center" vertical="center" wrapText="1"/>
    </xf>
    <xf numFmtId="0" fontId="6" fillId="0" borderId="6" xfId="0" applyFont="1" applyBorder="1" applyAlignment="1">
      <alignment horizontal="center" vertical="center" wrapText="1"/>
      <protection locked="0"/>
    </xf>
    <xf numFmtId="0" fontId="6" fillId="0" borderId="6" xfId="0" applyFont="1" applyBorder="1" applyAlignment="1" applyProtection="1">
      <alignment horizontal="center" vertical="center" wrapText="1"/>
    </xf>
    <xf numFmtId="0" fontId="2" fillId="0" borderId="7" xfId="0" applyFont="1" applyBorder="1" applyAlignment="1" applyProtection="1">
      <alignment horizontal="center" vertical="center"/>
    </xf>
    <xf numFmtId="0" fontId="2" fillId="0" borderId="7" xfId="0" applyFont="1" applyBorder="1" applyAlignment="1">
      <alignment horizontal="center" vertical="center"/>
      <protection locked="0"/>
    </xf>
    <xf numFmtId="0" fontId="5" fillId="0" borderId="7" xfId="0" applyFont="1" applyBorder="1" applyAlignment="1">
      <alignment horizontal="left" vertical="center" wrapText="1"/>
      <protection locked="0"/>
    </xf>
    <xf numFmtId="0" fontId="5" fillId="0" borderId="7" xfId="0" applyFont="1" applyBorder="1" applyAlignment="1">
      <alignment horizontal="left" vertical="center"/>
      <protection locked="0"/>
    </xf>
    <xf numFmtId="178" fontId="7" fillId="0" borderId="7" xfId="0" applyNumberFormat="1" applyFont="1" applyBorder="1" applyAlignment="1">
      <alignment horizontal="right" vertical="center"/>
      <protection locked="0"/>
    </xf>
    <xf numFmtId="0" fontId="5" fillId="0" borderId="2" xfId="0" applyFont="1" applyBorder="1" applyAlignment="1">
      <alignment horizontal="center" vertical="center" wrapText="1"/>
      <protection locked="0"/>
    </xf>
    <xf numFmtId="0" fontId="5" fillId="0" borderId="3" xfId="0" applyFont="1" applyBorder="1" applyAlignment="1">
      <alignment horizontal="left" vertical="center" wrapText="1"/>
      <protection locked="0"/>
    </xf>
    <xf numFmtId="0" fontId="5" fillId="0" borderId="4" xfId="0" applyFont="1" applyBorder="1" applyAlignment="1">
      <alignment horizontal="left" vertical="center" wrapText="1"/>
      <protection locked="0"/>
    </xf>
    <xf numFmtId="49" fontId="2" fillId="0" borderId="0" xfId="0" applyNumberFormat="1" applyFont="1" applyAlignment="1" applyProtection="1"/>
    <xf numFmtId="0" fontId="2" fillId="0" borderId="0" xfId="0" applyFont="1" applyAlignment="1" applyProtection="1"/>
    <xf numFmtId="0" fontId="6" fillId="0" borderId="1" xfId="0" applyFont="1" applyBorder="1" applyAlignment="1" applyProtection="1">
      <alignment horizontal="center" vertical="center"/>
    </xf>
    <xf numFmtId="0" fontId="6" fillId="0" borderId="5" xfId="0" applyFont="1" applyBorder="1" applyAlignment="1" applyProtection="1">
      <alignment horizontal="center" vertical="center"/>
    </xf>
    <xf numFmtId="0" fontId="6" fillId="0" borderId="6" xfId="0" applyFont="1" applyBorder="1" applyAlignment="1" applyProtection="1">
      <alignment horizontal="center" vertical="center"/>
    </xf>
    <xf numFmtId="0" fontId="5" fillId="0" borderId="7" xfId="0" applyFont="1" applyBorder="1" applyAlignment="1" applyProtection="1">
      <alignment horizontal="left" vertical="center" wrapText="1"/>
    </xf>
    <xf numFmtId="0" fontId="2" fillId="0" borderId="2" xfId="0" applyFont="1" applyBorder="1" applyAlignment="1">
      <alignment horizontal="center" vertical="center" wrapText="1"/>
      <protection locked="0"/>
    </xf>
    <xf numFmtId="0" fontId="5" fillId="0" borderId="3" xfId="0" applyFont="1" applyBorder="1" applyAlignment="1" applyProtection="1">
      <alignment horizontal="left" vertical="center"/>
    </xf>
    <xf numFmtId="0" fontId="5" fillId="0" borderId="4" xfId="0" applyFont="1" applyBorder="1" applyAlignment="1" applyProtection="1">
      <alignment horizontal="left" vertical="center"/>
    </xf>
    <xf numFmtId="0" fontId="5" fillId="0" borderId="0" xfId="0" applyFont="1">
      <alignment vertical="top"/>
      <protection locked="0"/>
    </xf>
    <xf numFmtId="0" fontId="5" fillId="0" borderId="0" xfId="0" applyFont="1" applyAlignment="1">
      <alignment horizontal="right" vertical="center"/>
      <protection locked="0"/>
    </xf>
    <xf numFmtId="0" fontId="5" fillId="0" borderId="0" xfId="0" applyFont="1" applyAlignment="1" applyProtection="1">
      <alignment horizontal="right" vertical="center"/>
    </xf>
    <xf numFmtId="0" fontId="3" fillId="0" borderId="0" xfId="0" applyFont="1" applyAlignment="1" applyProtection="1">
      <alignment horizontal="center" vertical="center" wrapText="1"/>
    </xf>
    <xf numFmtId="0" fontId="5" fillId="0" borderId="0" xfId="0" applyFont="1" applyAlignment="1" applyProtection="1">
      <alignment horizontal="left" vertical="center"/>
    </xf>
    <xf numFmtId="0" fontId="2" fillId="0" borderId="0" xfId="0" applyFont="1" applyAlignment="1" applyProtection="1">
      <alignment horizontal="right" vertical="center" wrapText="1"/>
    </xf>
    <xf numFmtId="0" fontId="6" fillId="0" borderId="2" xfId="0" applyFont="1" applyBorder="1" applyAlignment="1" applyProtection="1">
      <alignment horizontal="center" vertical="center" wrapText="1"/>
    </xf>
    <xf numFmtId="0" fontId="6" fillId="0" borderId="3" xfId="0" applyFont="1" applyBorder="1" applyAlignment="1" applyProtection="1">
      <alignment horizontal="center" vertical="center" wrapText="1"/>
    </xf>
    <xf numFmtId="0" fontId="6" fillId="0" borderId="4" xfId="0" applyFont="1" applyBorder="1" applyAlignment="1" applyProtection="1">
      <alignment horizontal="center" vertical="center" wrapText="1"/>
    </xf>
    <xf numFmtId="0" fontId="6" fillId="0" borderId="7" xfId="0" applyFont="1" applyBorder="1" applyAlignment="1" applyProtection="1">
      <alignment horizontal="center" vertical="center" wrapText="1"/>
    </xf>
    <xf numFmtId="0" fontId="5" fillId="0" borderId="7" xfId="0" applyFont="1" applyBorder="1" applyAlignment="1" applyProtection="1">
      <alignment vertical="center" wrapText="1"/>
    </xf>
    <xf numFmtId="180" fontId="7" fillId="0" borderId="7" xfId="56" applyNumberFormat="1" applyFont="1" applyBorder="1" applyProtection="1">
      <alignment horizontal="right" vertical="center"/>
      <protection locked="0"/>
    </xf>
    <xf numFmtId="0" fontId="5" fillId="0" borderId="3" xfId="0" applyFont="1" applyBorder="1" applyAlignment="1">
      <alignment horizontal="center" vertical="center" wrapText="1"/>
      <protection locked="0"/>
    </xf>
    <xf numFmtId="0" fontId="5" fillId="0" borderId="4" xfId="0" applyFont="1" applyBorder="1" applyAlignment="1">
      <alignment horizontal="center" vertical="center" wrapText="1"/>
      <protection locked="0"/>
    </xf>
    <xf numFmtId="0" fontId="4" fillId="0" borderId="0" xfId="0" applyFont="1" applyAlignment="1">
      <alignment horizontal="center" vertical="center"/>
      <protection locked="0"/>
    </xf>
    <xf numFmtId="0" fontId="6" fillId="0" borderId="7" xfId="0" applyFont="1" applyBorder="1" applyAlignment="1">
      <alignment horizontal="center" vertical="center"/>
      <protection locked="0"/>
    </xf>
    <xf numFmtId="0" fontId="5" fillId="0" borderId="7" xfId="0" applyFont="1" applyBorder="1" applyAlignment="1" applyProtection="1">
      <alignment horizontal="center" vertical="center" wrapText="1"/>
    </xf>
    <xf numFmtId="0" fontId="5" fillId="0" borderId="7" xfId="0" applyFont="1" applyBorder="1" applyAlignment="1">
      <alignment horizontal="center" vertical="center"/>
      <protection locked="0"/>
    </xf>
    <xf numFmtId="0" fontId="5" fillId="0" borderId="7" xfId="0" applyFont="1" applyBorder="1" applyAlignment="1">
      <alignment horizontal="center" vertical="center" wrapText="1"/>
      <protection locked="0"/>
    </xf>
    <xf numFmtId="0" fontId="2" fillId="0" borderId="0" xfId="0" applyFont="1" applyAlignment="1" applyProtection="1">
      <alignment horizontal="right" vertical="center"/>
    </xf>
    <xf numFmtId="0" fontId="8" fillId="0" borderId="0" xfId="0" applyFont="1" applyAlignment="1">
      <alignment horizontal="center" vertical="center" wrapText="1"/>
      <protection locked="0"/>
    </xf>
    <xf numFmtId="0" fontId="5" fillId="0" borderId="0" xfId="0" applyFont="1" applyAlignment="1" applyProtection="1">
      <alignment horizontal="left" vertical="center" wrapText="1"/>
    </xf>
    <xf numFmtId="0" fontId="6" fillId="0" borderId="0" xfId="0" applyFont="1" applyAlignment="1" applyProtection="1">
      <alignment wrapText="1"/>
    </xf>
    <xf numFmtId="0" fontId="2" fillId="0" borderId="0" xfId="0" applyFont="1" applyAlignment="1" applyProtection="1">
      <alignment horizontal="right" wrapText="1"/>
    </xf>
    <xf numFmtId="0" fontId="2" fillId="0" borderId="0" xfId="0" applyFont="1" applyAlignment="1" applyProtection="1">
      <alignment wrapText="1"/>
    </xf>
    <xf numFmtId="0" fontId="5" fillId="0" borderId="0" xfId="0" applyFont="1" applyAlignment="1">
      <alignment horizontal="right"/>
      <protection locked="0"/>
    </xf>
    <xf numFmtId="0" fontId="6" fillId="0" borderId="3" xfId="0" applyFont="1" applyBorder="1" applyAlignment="1">
      <alignment horizontal="center" vertical="center"/>
      <protection locked="0"/>
    </xf>
    <xf numFmtId="0" fontId="6" fillId="0" borderId="8" xfId="0" applyFont="1" applyBorder="1" applyAlignment="1" applyProtection="1">
      <alignment horizontal="center" vertical="center" wrapText="1"/>
    </xf>
    <xf numFmtId="0" fontId="6" fillId="0" borderId="7" xfId="0" applyFont="1" applyBorder="1" applyAlignment="1" applyProtection="1">
      <alignment horizontal="center" vertical="center"/>
    </xf>
    <xf numFmtId="0" fontId="2" fillId="0" borderId="0" xfId="0" applyFont="1" applyAlignment="1">
      <protection locked="0"/>
    </xf>
    <xf numFmtId="0" fontId="5" fillId="0" borderId="0" xfId="0" applyFont="1" applyAlignment="1">
      <alignment vertical="top" wrapText="1"/>
      <protection locked="0"/>
    </xf>
    <xf numFmtId="0" fontId="4" fillId="0" borderId="0" xfId="0" applyFont="1" applyAlignment="1" applyProtection="1">
      <alignment horizontal="center" vertical="center" wrapText="1"/>
    </xf>
    <xf numFmtId="0" fontId="4" fillId="0" borderId="0" xfId="0" applyFont="1" applyAlignment="1">
      <alignment horizontal="center" vertical="center" wrapText="1"/>
      <protection locked="0"/>
    </xf>
    <xf numFmtId="0" fontId="6" fillId="0" borderId="0" xfId="0" applyFont="1" applyAlignment="1">
      <protection locked="0"/>
    </xf>
    <xf numFmtId="0" fontId="6" fillId="0" borderId="9" xfId="0" applyFont="1" applyBorder="1" applyAlignment="1" applyProtection="1">
      <alignment horizontal="center" vertical="center" wrapText="1"/>
    </xf>
    <xf numFmtId="0" fontId="6" fillId="0" borderId="9" xfId="0" applyFont="1" applyBorder="1" applyAlignment="1">
      <alignment horizontal="center" vertical="center" wrapText="1"/>
      <protection locked="0"/>
    </xf>
    <xf numFmtId="0" fontId="6" fillId="0" borderId="3" xfId="0" applyFont="1" applyBorder="1" applyAlignment="1">
      <alignment horizontal="center" vertical="center" wrapText="1"/>
      <protection locked="0"/>
    </xf>
    <xf numFmtId="0" fontId="6" fillId="0" borderId="10" xfId="0" applyFont="1" applyBorder="1" applyAlignment="1" applyProtection="1">
      <alignment horizontal="center" vertical="center" wrapText="1"/>
    </xf>
    <xf numFmtId="0" fontId="6" fillId="0" borderId="10" xfId="0" applyFont="1" applyBorder="1" applyAlignment="1">
      <alignment horizontal="center" vertical="center" wrapText="1"/>
      <protection locked="0"/>
    </xf>
    <xf numFmtId="0" fontId="6" fillId="0" borderId="11" xfId="0" applyFont="1" applyBorder="1" applyAlignment="1" applyProtection="1">
      <alignment horizontal="center" vertical="center" wrapText="1"/>
    </xf>
    <xf numFmtId="0" fontId="6" fillId="0" borderId="11" xfId="0" applyFont="1" applyBorder="1" applyAlignment="1">
      <alignment horizontal="center" vertical="center" wrapText="1"/>
      <protection locked="0"/>
    </xf>
    <xf numFmtId="3" fontId="6" fillId="0" borderId="6" xfId="0" applyNumberFormat="1" applyFont="1" applyBorder="1" applyAlignment="1" applyProtection="1">
      <alignment horizontal="center" vertical="center"/>
    </xf>
    <xf numFmtId="0" fontId="5" fillId="0" borderId="6" xfId="0" applyFont="1" applyBorder="1" applyAlignment="1" applyProtection="1">
      <alignment horizontal="left" vertical="center" wrapText="1"/>
    </xf>
    <xf numFmtId="0" fontId="5" fillId="0" borderId="11" xfId="0" applyFont="1" applyBorder="1" applyAlignment="1" applyProtection="1">
      <alignment horizontal="left" vertical="center" wrapText="1"/>
    </xf>
    <xf numFmtId="0" fontId="5" fillId="0" borderId="11" xfId="0" applyFont="1" applyBorder="1" applyAlignment="1">
      <alignment horizontal="left" vertical="center" wrapText="1"/>
      <protection locked="0"/>
    </xf>
    <xf numFmtId="0" fontId="5" fillId="0" borderId="12" xfId="0" applyFont="1" applyBorder="1" applyAlignment="1" applyProtection="1">
      <alignment horizontal="center" vertical="center"/>
    </xf>
    <xf numFmtId="0" fontId="5" fillId="0" borderId="13" xfId="0" applyFont="1" applyBorder="1" applyAlignment="1" applyProtection="1">
      <alignment horizontal="left" vertical="center"/>
    </xf>
    <xf numFmtId="0" fontId="5" fillId="0" borderId="13" xfId="0" applyFont="1" applyBorder="1" applyAlignment="1">
      <alignment horizontal="left" vertical="center"/>
      <protection locked="0"/>
    </xf>
    <xf numFmtId="0" fontId="5" fillId="0" borderId="0" xfId="0" applyFont="1" applyAlignment="1">
      <alignment horizontal="right" vertical="center" wrapText="1"/>
      <protection locked="0"/>
    </xf>
    <xf numFmtId="0" fontId="5" fillId="0" borderId="0" xfId="0" applyFont="1" applyAlignment="1" applyProtection="1">
      <alignment horizontal="right" vertical="center" wrapText="1"/>
    </xf>
    <xf numFmtId="0" fontId="5" fillId="0" borderId="0" xfId="0" applyFont="1" applyAlignment="1">
      <alignment horizontal="right" wrapText="1"/>
      <protection locked="0"/>
    </xf>
    <xf numFmtId="0" fontId="6" fillId="0" borderId="13" xfId="0" applyFont="1" applyBorder="1" applyAlignment="1" applyProtection="1">
      <alignment horizontal="center" vertical="center" wrapText="1"/>
    </xf>
    <xf numFmtId="0" fontId="6" fillId="0" borderId="13" xfId="0" applyFont="1" applyBorder="1" applyAlignment="1">
      <alignment horizontal="center" vertical="center"/>
      <protection locked="0"/>
    </xf>
    <xf numFmtId="0" fontId="6" fillId="0" borderId="13" xfId="0" applyFont="1" applyBorder="1" applyAlignment="1">
      <alignment horizontal="center" vertical="center" wrapText="1"/>
      <protection locked="0"/>
    </xf>
    <xf numFmtId="0" fontId="6" fillId="0" borderId="7" xfId="0" applyFont="1" applyBorder="1" applyAlignment="1">
      <alignment horizontal="center" vertical="center" wrapText="1"/>
      <protection locked="0"/>
    </xf>
    <xf numFmtId="0" fontId="6" fillId="0" borderId="0" xfId="0" applyFont="1" applyAlignment="1" applyProtection="1"/>
    <xf numFmtId="0" fontId="6" fillId="0" borderId="11" xfId="0" applyFont="1" applyBorder="1" applyAlignment="1" applyProtection="1">
      <alignment horizontal="center" vertical="center"/>
    </xf>
    <xf numFmtId="0" fontId="6" fillId="0" borderId="11" xfId="0" applyFont="1" applyBorder="1" applyAlignment="1">
      <alignment horizontal="center" vertical="center"/>
      <protection locked="0"/>
    </xf>
    <xf numFmtId="0" fontId="5" fillId="0" borderId="11" xfId="0" applyFont="1" applyBorder="1" applyAlignment="1" applyProtection="1">
      <alignment horizontal="right" vertical="center"/>
    </xf>
    <xf numFmtId="3" fontId="5" fillId="0" borderId="11" xfId="0" applyNumberFormat="1" applyFont="1" applyBorder="1" applyAlignment="1" applyProtection="1">
      <alignment horizontal="right" vertical="center"/>
    </xf>
    <xf numFmtId="0" fontId="9" fillId="0" borderId="0" xfId="0" applyFont="1" applyAlignment="1">
      <alignment horizontal="right"/>
      <protection locked="0"/>
    </xf>
    <xf numFmtId="49" fontId="9" fillId="0" borderId="0" xfId="0" applyNumberFormat="1" applyFont="1" applyAlignment="1">
      <protection locked="0"/>
    </xf>
    <xf numFmtId="0" fontId="2" fillId="0" borderId="0" xfId="0" applyFont="1" applyAlignment="1" applyProtection="1">
      <alignment horizontal="right"/>
    </xf>
    <xf numFmtId="0" fontId="3" fillId="0" borderId="0" xfId="0" applyFont="1" applyAlignment="1">
      <alignment horizontal="center" vertical="center" wrapText="1"/>
      <protection locked="0"/>
    </xf>
    <xf numFmtId="0" fontId="10" fillId="0" borderId="0" xfId="0" applyFont="1" applyAlignment="1">
      <alignment horizontal="center" vertical="center" wrapText="1"/>
      <protection locked="0"/>
    </xf>
    <xf numFmtId="0" fontId="10" fillId="0" borderId="0" xfId="0" applyFont="1" applyAlignment="1">
      <alignment horizontal="center" vertical="center"/>
      <protection locked="0"/>
    </xf>
    <xf numFmtId="0" fontId="10" fillId="0" borderId="0" xfId="0" applyFont="1" applyAlignment="1" applyProtection="1">
      <alignment horizontal="center" vertical="center"/>
    </xf>
    <xf numFmtId="0" fontId="6" fillId="0" borderId="1" xfId="0" applyFont="1" applyBorder="1" applyAlignment="1">
      <alignment horizontal="center" vertical="center"/>
      <protection locked="0"/>
    </xf>
    <xf numFmtId="49" fontId="6" fillId="0" borderId="9" xfId="0" applyNumberFormat="1" applyFont="1" applyBorder="1" applyAlignment="1">
      <alignment horizontal="center" vertical="center" wrapText="1"/>
      <protection locked="0"/>
    </xf>
    <xf numFmtId="0" fontId="6" fillId="0" borderId="9" xfId="0" applyFont="1" applyBorder="1" applyAlignment="1">
      <alignment horizontal="center" vertical="center"/>
      <protection locked="0"/>
    </xf>
    <xf numFmtId="0" fontId="6" fillId="0" borderId="6" xfId="0" applyFont="1" applyBorder="1" applyAlignment="1">
      <alignment horizontal="center" vertical="center"/>
      <protection locked="0"/>
    </xf>
    <xf numFmtId="49" fontId="6" fillId="0" borderId="11" xfId="0" applyNumberFormat="1" applyFont="1" applyBorder="1" applyAlignment="1">
      <alignment horizontal="center" vertical="center" wrapText="1"/>
      <protection locked="0"/>
    </xf>
    <xf numFmtId="49" fontId="6" fillId="0" borderId="11" xfId="0" applyNumberFormat="1" applyFont="1" applyBorder="1" applyAlignment="1">
      <alignment horizontal="center" vertical="center"/>
      <protection locked="0"/>
    </xf>
    <xf numFmtId="0" fontId="5" fillId="0" borderId="6" xfId="0" applyFont="1" applyBorder="1" applyAlignment="1">
      <alignment horizontal="left" vertical="center" wrapText="1"/>
      <protection locked="0"/>
    </xf>
    <xf numFmtId="0" fontId="2" fillId="0" borderId="2" xfId="0" applyFont="1" applyBorder="1" applyAlignment="1">
      <alignment horizontal="center" vertical="center"/>
      <protection locked="0"/>
    </xf>
    <xf numFmtId="0" fontId="2" fillId="0" borderId="3" xfId="0" applyFont="1" applyBorder="1" applyAlignment="1">
      <alignment horizontal="center" vertical="center"/>
      <protection locked="0"/>
    </xf>
    <xf numFmtId="0" fontId="2" fillId="0" borderId="4" xfId="0" applyFont="1" applyBorder="1" applyAlignment="1">
      <alignment horizontal="center" vertical="center"/>
      <protection locked="0"/>
    </xf>
    <xf numFmtId="3" fontId="6" fillId="0" borderId="7" xfId="0" applyNumberFormat="1" applyFont="1" applyBorder="1" applyAlignment="1" applyProtection="1">
      <alignment horizontal="center" vertical="center"/>
    </xf>
    <xf numFmtId="0" fontId="5" fillId="0" borderId="7" xfId="0" applyFont="1" applyBorder="1" applyAlignment="1" applyProtection="1">
      <alignment horizontal="left" vertical="center" wrapText="1" indent="1"/>
    </xf>
    <xf numFmtId="3" fontId="2" fillId="0" borderId="7" xfId="0" applyNumberFormat="1" applyFont="1" applyBorder="1" applyAlignment="1" applyProtection="1">
      <alignment horizontal="center" vertical="center"/>
    </xf>
    <xf numFmtId="0" fontId="2" fillId="0" borderId="7" xfId="0" applyFont="1" applyBorder="1" applyAlignment="1" applyProtection="1">
      <alignment vertical="center"/>
    </xf>
    <xf numFmtId="49" fontId="7" fillId="0" borderId="7" xfId="53" applyNumberFormat="1" applyFont="1" applyBorder="1" applyProtection="1">
      <alignment horizontal="left" vertical="center" wrapText="1"/>
      <protection locked="0"/>
    </xf>
    <xf numFmtId="0" fontId="6" fillId="0" borderId="8" xfId="0" applyFont="1" applyBorder="1" applyAlignment="1" applyProtection="1">
      <alignment horizontal="center" vertical="center"/>
    </xf>
    <xf numFmtId="0" fontId="6" fillId="0" borderId="9" xfId="0" applyFont="1" applyBorder="1" applyAlignment="1" applyProtection="1">
      <alignment horizontal="center" vertical="center"/>
    </xf>
    <xf numFmtId="0" fontId="6" fillId="0" borderId="12" xfId="0" applyFont="1" applyBorder="1" applyAlignment="1">
      <alignment horizontal="center" vertical="center" wrapText="1"/>
      <protection locked="0"/>
    </xf>
    <xf numFmtId="0" fontId="6" fillId="0" borderId="5" xfId="0" applyFont="1" applyBorder="1" applyAlignment="1">
      <alignment horizontal="center" vertical="center"/>
      <protection locked="0"/>
    </xf>
    <xf numFmtId="0" fontId="2" fillId="0" borderId="0" xfId="0" applyFont="1">
      <alignment vertical="top"/>
      <protection locked="0"/>
    </xf>
    <xf numFmtId="49" fontId="2" fillId="0" borderId="0" xfId="0" applyNumberFormat="1" applyFont="1" applyAlignment="1">
      <protection locked="0"/>
    </xf>
    <xf numFmtId="0" fontId="3" fillId="0" borderId="0" xfId="0" applyFont="1" applyAlignment="1">
      <alignment horizontal="center" vertical="center"/>
      <protection locked="0"/>
    </xf>
    <xf numFmtId="0" fontId="6" fillId="0" borderId="0" xfId="0" applyFont="1" applyAlignment="1">
      <alignment horizontal="left" vertical="center"/>
      <protection locked="0"/>
    </xf>
    <xf numFmtId="0" fontId="6" fillId="0" borderId="2" xfId="0" applyFont="1" applyBorder="1" applyAlignment="1">
      <alignment horizontal="center" vertical="center"/>
      <protection locked="0"/>
    </xf>
    <xf numFmtId="3" fontId="2" fillId="0" borderId="7" xfId="0" applyNumberFormat="1" applyFont="1" applyBorder="1" applyAlignment="1">
      <alignment horizontal="center" vertical="center"/>
      <protection locked="0"/>
    </xf>
    <xf numFmtId="0" fontId="5" fillId="0" borderId="7" xfId="0" applyFont="1" applyBorder="1" applyAlignment="1" applyProtection="1">
      <alignment horizontal="left" vertical="center"/>
    </xf>
    <xf numFmtId="0" fontId="5" fillId="0" borderId="3" xfId="0" applyFont="1" applyBorder="1" applyAlignment="1">
      <alignment horizontal="left" vertical="center"/>
      <protection locked="0"/>
    </xf>
    <xf numFmtId="0" fontId="5" fillId="0" borderId="4" xfId="0" applyFont="1" applyBorder="1" applyAlignment="1">
      <alignment horizontal="left" vertical="center"/>
      <protection locked="0"/>
    </xf>
    <xf numFmtId="0" fontId="6" fillId="0" borderId="4" xfId="0" applyFont="1" applyBorder="1" applyAlignment="1">
      <alignment horizontal="center" vertical="center"/>
      <protection locked="0"/>
    </xf>
    <xf numFmtId="0" fontId="6" fillId="0" borderId="2" xfId="0" applyFont="1" applyBorder="1" applyAlignment="1">
      <alignment horizontal="center" vertical="center" wrapText="1"/>
      <protection locked="0"/>
    </xf>
    <xf numFmtId="0" fontId="6" fillId="0" borderId="4" xfId="0" applyFont="1" applyBorder="1" applyAlignment="1">
      <alignment horizontal="center" vertical="center" wrapText="1"/>
      <protection locked="0"/>
    </xf>
    <xf numFmtId="0" fontId="2" fillId="0" borderId="0" xfId="0" applyFont="1" applyAlignment="1" applyProtection="1">
      <alignment horizontal="center"/>
    </xf>
    <xf numFmtId="0" fontId="11" fillId="0" borderId="0" xfId="0" applyFont="1" applyAlignment="1" applyProtection="1">
      <alignment horizontal="center" wrapText="1"/>
    </xf>
    <xf numFmtId="0" fontId="2" fillId="0" borderId="0" xfId="0" applyFont="1" applyAlignment="1" applyProtection="1">
      <alignment horizontal="center" wrapText="1"/>
    </xf>
    <xf numFmtId="0" fontId="12" fillId="0" borderId="6" xfId="0" applyFont="1" applyBorder="1" applyAlignment="1">
      <alignment horizontal="center" vertical="center" wrapText="1"/>
      <protection locked="0"/>
    </xf>
    <xf numFmtId="0" fontId="13" fillId="0" borderId="7" xfId="0" applyFont="1" applyBorder="1" applyAlignment="1">
      <alignment horizontal="center" vertical="center"/>
      <protection locked="0"/>
    </xf>
    <xf numFmtId="0" fontId="14" fillId="0" borderId="7" xfId="0" applyFont="1" applyBorder="1" applyAlignment="1">
      <alignment horizontal="center" vertical="center"/>
      <protection locked="0"/>
    </xf>
    <xf numFmtId="0" fontId="15" fillId="0" borderId="7" xfId="0" applyFont="1" applyBorder="1" applyAlignment="1" applyProtection="1">
      <alignment horizontal="center" vertical="center"/>
    </xf>
    <xf numFmtId="0" fontId="15" fillId="0" borderId="2" xfId="0" applyFont="1" applyBorder="1" applyAlignment="1" applyProtection="1">
      <alignment horizontal="center" vertical="center"/>
    </xf>
    <xf numFmtId="178" fontId="16" fillId="0" borderId="7" xfId="0" applyNumberFormat="1" applyFont="1" applyBorder="1" applyAlignment="1" applyProtection="1">
      <alignment horizontal="right" vertical="center"/>
    </xf>
    <xf numFmtId="178" fontId="16" fillId="0" borderId="7" xfId="0" applyNumberFormat="1" applyFont="1" applyBorder="1" applyAlignment="1" applyProtection="1">
      <alignment horizontal="center" vertical="center"/>
    </xf>
    <xf numFmtId="0" fontId="17" fillId="0" borderId="0" xfId="0" applyFont="1">
      <alignment vertical="top"/>
      <protection locked="0"/>
    </xf>
    <xf numFmtId="0" fontId="11" fillId="0" borderId="0" xfId="0" applyFont="1" applyProtection="1">
      <alignment vertical="top"/>
    </xf>
    <xf numFmtId="0" fontId="11" fillId="0" borderId="0" xfId="0" applyFont="1" applyAlignment="1" applyProtection="1">
      <alignment horizontal="right" vertical="center"/>
    </xf>
    <xf numFmtId="0" fontId="16" fillId="0" borderId="0" xfId="0" applyFont="1" applyAlignment="1" applyProtection="1">
      <alignment horizontal="right" vertical="center"/>
    </xf>
    <xf numFmtId="0" fontId="18" fillId="0" borderId="0" xfId="0" applyFont="1" applyAlignment="1" applyProtection="1">
      <alignment horizontal="center" vertical="center"/>
    </xf>
    <xf numFmtId="0" fontId="19" fillId="0" borderId="0" xfId="0" applyFont="1" applyAlignment="1" applyProtection="1">
      <alignment horizontal="center" vertical="center"/>
    </xf>
    <xf numFmtId="0" fontId="11" fillId="0" borderId="0" xfId="0" applyFont="1" applyAlignment="1">
      <alignment horizontal="left" vertical="center"/>
      <protection locked="0"/>
    </xf>
    <xf numFmtId="49" fontId="11" fillId="0" borderId="0" xfId="0" applyNumberFormat="1" applyFont="1" applyAlignment="1" applyProtection="1"/>
    <xf numFmtId="0" fontId="11" fillId="0" borderId="0" xfId="0" applyFont="1" applyAlignment="1" applyProtection="1"/>
    <xf numFmtId="0" fontId="11" fillId="0" borderId="0" xfId="0" applyFont="1" applyAlignment="1" applyProtection="1">
      <alignment horizontal="right"/>
    </xf>
    <xf numFmtId="49" fontId="12" fillId="0" borderId="2" xfId="0" applyNumberFormat="1" applyFont="1" applyBorder="1" applyAlignment="1" applyProtection="1">
      <alignment horizontal="center" vertical="center" wrapText="1"/>
    </xf>
    <xf numFmtId="49" fontId="12" fillId="0" borderId="4" xfId="0" applyNumberFormat="1" applyFont="1" applyBorder="1" applyAlignment="1" applyProtection="1">
      <alignment horizontal="center" vertical="center" wrapText="1"/>
    </xf>
    <xf numFmtId="0" fontId="12" fillId="0" borderId="1" xfId="0" applyFont="1" applyBorder="1" applyAlignment="1">
      <alignment horizontal="center" vertical="center"/>
      <protection locked="0"/>
    </xf>
    <xf numFmtId="0" fontId="12" fillId="0" borderId="2" xfId="0" applyFont="1" applyBorder="1" applyAlignment="1">
      <alignment horizontal="center" vertical="center"/>
      <protection locked="0"/>
    </xf>
    <xf numFmtId="0" fontId="12" fillId="0" borderId="3" xfId="0" applyFont="1" applyBorder="1" applyAlignment="1" applyProtection="1">
      <alignment horizontal="center" vertical="center"/>
    </xf>
    <xf numFmtId="0" fontId="12" fillId="0" borderId="4" xfId="0" applyFont="1" applyBorder="1" applyAlignment="1" applyProtection="1">
      <alignment horizontal="center" vertical="center"/>
    </xf>
    <xf numFmtId="0" fontId="12" fillId="0" borderId="9" xfId="0" applyFont="1" applyBorder="1" applyAlignment="1" applyProtection="1">
      <alignment horizontal="center" vertical="center"/>
    </xf>
    <xf numFmtId="49" fontId="12" fillId="0" borderId="7" xfId="0" applyNumberFormat="1" applyFont="1" applyBorder="1" applyAlignment="1" applyProtection="1">
      <alignment horizontal="center" vertical="center"/>
    </xf>
    <xf numFmtId="0" fontId="12" fillId="0" borderId="6" xfId="0" applyFont="1" applyBorder="1" applyAlignment="1" applyProtection="1">
      <alignment horizontal="center" vertical="center"/>
    </xf>
    <xf numFmtId="0" fontId="12" fillId="0" borderId="7" xfId="0" applyFont="1" applyBorder="1" applyAlignment="1" applyProtection="1">
      <alignment horizontal="center" vertical="center"/>
    </xf>
    <xf numFmtId="0" fontId="12" fillId="0" borderId="11" xfId="0" applyFont="1" applyBorder="1" applyAlignment="1" applyProtection="1">
      <alignment horizontal="center" vertical="center"/>
    </xf>
    <xf numFmtId="49" fontId="12" fillId="0" borderId="7" xfId="0" applyNumberFormat="1" applyFont="1" applyBorder="1" applyAlignment="1">
      <alignment horizontal="center" vertical="center"/>
      <protection locked="0"/>
    </xf>
    <xf numFmtId="0" fontId="16" fillId="0" borderId="7" xfId="0" applyFont="1" applyBorder="1" applyAlignment="1" applyProtection="1">
      <alignment horizontal="left" vertical="center" wrapText="1"/>
    </xf>
    <xf numFmtId="178" fontId="16" fillId="0" borderId="7" xfId="0" applyNumberFormat="1" applyFont="1" applyBorder="1" applyAlignment="1">
      <alignment horizontal="right" vertical="center"/>
      <protection locked="0"/>
    </xf>
    <xf numFmtId="0" fontId="16" fillId="0" borderId="7" xfId="0" applyFont="1" applyBorder="1" applyAlignment="1" applyProtection="1">
      <alignment horizontal="left" vertical="center" wrapText="1" indent="1"/>
    </xf>
    <xf numFmtId="0" fontId="16" fillId="0" borderId="7" xfId="0" applyFont="1" applyBorder="1" applyAlignment="1" applyProtection="1">
      <alignment horizontal="left" vertical="center" wrapText="1" indent="2"/>
    </xf>
    <xf numFmtId="0" fontId="11" fillId="0" borderId="2" xfId="0" applyFont="1" applyBorder="1" applyAlignment="1" applyProtection="1">
      <alignment horizontal="center" vertical="center"/>
    </xf>
    <xf numFmtId="0" fontId="11" fillId="0" borderId="4" xfId="0" applyFont="1" applyBorder="1" applyAlignment="1" applyProtection="1">
      <alignment horizontal="center" vertical="center"/>
    </xf>
    <xf numFmtId="0" fontId="20" fillId="0" borderId="0" xfId="0" applyFont="1" applyAlignment="1" applyProtection="1">
      <alignment horizontal="center" vertical="center"/>
    </xf>
    <xf numFmtId="0" fontId="21" fillId="0" borderId="0" xfId="0" applyFont="1" applyAlignment="1" applyProtection="1">
      <alignment horizontal="center" vertical="center"/>
    </xf>
    <xf numFmtId="0" fontId="5" fillId="0" borderId="7" xfId="0" applyFont="1" applyBorder="1" applyAlignment="1" applyProtection="1">
      <alignment vertical="center"/>
    </xf>
    <xf numFmtId="0" fontId="5" fillId="0" borderId="7" xfId="0" applyFont="1" applyBorder="1" applyAlignment="1">
      <alignment vertical="center"/>
      <protection locked="0"/>
    </xf>
    <xf numFmtId="0" fontId="7" fillId="0" borderId="7" xfId="0" applyFont="1" applyBorder="1" applyAlignment="1">
      <alignment vertical="center"/>
      <protection locked="0"/>
    </xf>
    <xf numFmtId="0" fontId="7" fillId="0" borderId="4" xfId="0" applyFont="1" applyBorder="1" applyAlignment="1">
      <alignment horizontal="left" vertical="center"/>
      <protection locked="0"/>
    </xf>
    <xf numFmtId="0" fontId="7" fillId="0" borderId="6" xfId="0" applyFont="1" applyBorder="1" applyAlignment="1">
      <alignment vertical="center"/>
      <protection locked="0"/>
    </xf>
    <xf numFmtId="0" fontId="7" fillId="0" borderId="11" xfId="0" applyFont="1" applyBorder="1" applyAlignment="1">
      <alignment horizontal="left" vertical="center"/>
      <protection locked="0"/>
    </xf>
    <xf numFmtId="0" fontId="7" fillId="0" borderId="6" xfId="0" applyFont="1" applyBorder="1" applyAlignment="1">
      <alignment horizontal="left" vertical="center"/>
      <protection locked="0"/>
    </xf>
    <xf numFmtId="0" fontId="22" fillId="0" borderId="6" xfId="0" applyFont="1" applyBorder="1" applyAlignment="1">
      <alignment vertical="center"/>
      <protection locked="0"/>
    </xf>
    <xf numFmtId="0" fontId="23" fillId="0" borderId="6" xfId="0" applyFont="1" applyBorder="1" applyAlignment="1">
      <alignment horizontal="center" vertical="center"/>
      <protection locked="0"/>
    </xf>
    <xf numFmtId="178" fontId="23" fillId="0" borderId="7" xfId="0" applyNumberFormat="1" applyFont="1" applyBorder="1" applyAlignment="1">
      <alignment horizontal="right" vertical="center"/>
      <protection locked="0"/>
    </xf>
    <xf numFmtId="0" fontId="5" fillId="0" borderId="7" xfId="0" applyFont="1" applyBorder="1" applyAlignment="1" applyProtection="1">
      <alignment horizontal="center" vertical="center"/>
    </xf>
    <xf numFmtId="0" fontId="24" fillId="0" borderId="0" xfId="0" applyFont="1" applyAlignment="1" applyProtection="1">
      <alignment vertical="center"/>
    </xf>
    <xf numFmtId="0" fontId="25" fillId="0" borderId="0" xfId="0" applyFont="1" applyAlignment="1" applyProtection="1">
      <alignment horizontal="center" vertical="center"/>
    </xf>
    <xf numFmtId="0" fontId="5" fillId="0" borderId="0" xfId="0" applyFont="1" applyAlignment="1">
      <alignment horizontal="left" vertical="center" wrapText="1"/>
      <protection locked="0"/>
    </xf>
    <xf numFmtId="0" fontId="2" fillId="0" borderId="0" xfId="0" applyFont="1" applyAlignment="1" applyProtection="1">
      <alignment horizontal="left" vertical="center" wrapText="1"/>
    </xf>
    <xf numFmtId="0" fontId="22" fillId="0" borderId="7" xfId="0" applyFont="1" applyBorder="1" applyAlignment="1">
      <alignment horizontal="left" vertical="center" wrapText="1" indent="1"/>
      <protection locked="0"/>
    </xf>
    <xf numFmtId="0" fontId="22" fillId="0" borderId="7" xfId="0" applyFont="1" applyBorder="1" applyAlignment="1" applyProtection="1">
      <alignment horizontal="left" vertical="center" wrapText="1" indent="1"/>
    </xf>
    <xf numFmtId="0" fontId="2" fillId="0" borderId="7" xfId="0" applyFont="1" applyBorder="1" applyAlignment="1">
      <alignment horizontal="left" vertical="center" wrapText="1" indent="2"/>
      <protection locked="0"/>
    </xf>
    <xf numFmtId="0" fontId="2" fillId="0" borderId="7" xfId="0" applyFont="1" applyBorder="1" applyAlignment="1" applyProtection="1">
      <alignment horizontal="left" vertical="center" wrapText="1" indent="2"/>
    </xf>
    <xf numFmtId="0" fontId="2" fillId="0" borderId="7" xfId="0" applyFont="1" applyBorder="1" applyAlignment="1">
      <alignment horizontal="center" vertical="center" wrapText="1"/>
      <protection locked="0"/>
    </xf>
    <xf numFmtId="0" fontId="2" fillId="0" borderId="7" xfId="0" applyFont="1" applyBorder="1" applyAlignment="1" applyProtection="1">
      <alignment horizontal="center" vertical="center" wrapText="1"/>
    </xf>
    <xf numFmtId="0" fontId="26" fillId="0" borderId="0" xfId="0" applyFont="1" applyAlignment="1" applyProtection="1"/>
    <xf numFmtId="0" fontId="27" fillId="0" borderId="0" xfId="0" applyFont="1" applyAlignment="1" applyProtection="1">
      <alignment horizontal="center" vertical="center"/>
    </xf>
    <xf numFmtId="0" fontId="2" fillId="0" borderId="1" xfId="0" applyFont="1" applyBorder="1" applyAlignment="1">
      <alignment horizontal="center" vertical="center" wrapText="1"/>
      <protection locked="0"/>
    </xf>
    <xf numFmtId="0" fontId="2" fillId="0" borderId="9" xfId="0" applyFont="1" applyBorder="1" applyAlignment="1">
      <alignment horizontal="center" vertical="center" wrapText="1"/>
      <protection locked="0"/>
    </xf>
    <xf numFmtId="0" fontId="2" fillId="0" borderId="3" xfId="0" applyFont="1" applyBorder="1" applyAlignment="1">
      <alignment horizontal="center" vertical="center" wrapText="1"/>
      <protection locked="0"/>
    </xf>
    <xf numFmtId="0" fontId="2" fillId="0" borderId="3" xfId="0" applyFont="1" applyBorder="1" applyAlignment="1" applyProtection="1">
      <alignment horizontal="center" vertical="center" wrapText="1"/>
    </xf>
    <xf numFmtId="0" fontId="2" fillId="0" borderId="5" xfId="0" applyFont="1" applyBorder="1" applyAlignment="1" applyProtection="1">
      <alignment horizontal="center" vertical="center"/>
    </xf>
    <xf numFmtId="0" fontId="2" fillId="0" borderId="10" xfId="0" applyFont="1" applyBorder="1" applyAlignment="1" applyProtection="1">
      <alignment horizontal="center" vertical="center"/>
    </xf>
    <xf numFmtId="0" fontId="2" fillId="0" borderId="10" xfId="0" applyFont="1" applyBorder="1" applyAlignment="1">
      <alignment horizontal="center" vertical="center" wrapText="1"/>
      <protection locked="0"/>
    </xf>
    <xf numFmtId="0" fontId="2" fillId="0" borderId="6" xfId="0" applyFont="1" applyBorder="1" applyAlignment="1" applyProtection="1">
      <alignment horizontal="center" vertical="center" wrapText="1"/>
    </xf>
    <xf numFmtId="0" fontId="2" fillId="0" borderId="11" xfId="0" applyFont="1" applyBorder="1" applyAlignment="1" applyProtection="1">
      <alignment horizontal="center" vertical="center" wrapText="1"/>
    </xf>
    <xf numFmtId="0" fontId="2" fillId="0" borderId="11" xfId="0" applyFont="1" applyBorder="1" applyAlignment="1" applyProtection="1">
      <alignment horizontal="center" vertical="center"/>
    </xf>
    <xf numFmtId="0" fontId="5" fillId="0" borderId="6" xfId="0" applyFont="1" applyBorder="1" applyAlignment="1" applyProtection="1">
      <alignment vertical="center" wrapText="1"/>
    </xf>
    <xf numFmtId="0" fontId="5" fillId="0" borderId="11" xfId="0" applyFont="1" applyBorder="1" applyAlignment="1" applyProtection="1">
      <alignment vertical="center" wrapText="1"/>
    </xf>
    <xf numFmtId="0" fontId="5" fillId="0" borderId="6" xfId="0" applyFont="1" applyBorder="1" applyAlignment="1" applyProtection="1">
      <alignment horizontal="center" vertical="center"/>
    </xf>
    <xf numFmtId="0" fontId="5" fillId="0" borderId="11" xfId="0" applyFont="1" applyBorder="1" applyAlignment="1" applyProtection="1">
      <alignment vertical="center"/>
    </xf>
    <xf numFmtId="0" fontId="24" fillId="0" borderId="0" xfId="0" applyFont="1" applyProtection="1">
      <alignment vertical="top"/>
    </xf>
    <xf numFmtId="0" fontId="27" fillId="0" borderId="0" xfId="0" applyFont="1" applyAlignment="1">
      <alignment horizontal="center" vertical="center"/>
      <protection locked="0"/>
    </xf>
    <xf numFmtId="0" fontId="2" fillId="0" borderId="3" xfId="0" applyFont="1" applyBorder="1" applyAlignment="1" applyProtection="1">
      <alignment horizontal="center" vertical="center"/>
    </xf>
    <xf numFmtId="0" fontId="2" fillId="0" borderId="4" xfId="0" applyFont="1" applyBorder="1" applyAlignment="1" applyProtection="1">
      <alignment horizontal="center" vertical="center" wrapText="1"/>
    </xf>
    <xf numFmtId="0" fontId="2" fillId="0" borderId="13" xfId="0" applyFont="1" applyBorder="1" applyAlignment="1" applyProtection="1">
      <alignment horizontal="center" vertical="center"/>
    </xf>
    <xf numFmtId="0" fontId="5" fillId="0" borderId="11" xfId="0" applyFont="1" applyBorder="1" applyAlignment="1">
      <alignment horizontal="center" vertical="center"/>
      <protection locked="0"/>
    </xf>
    <xf numFmtId="0" fontId="2" fillId="2" borderId="4" xfId="0" applyFont="1" applyFill="1" applyBorder="1" applyAlignment="1">
      <alignment horizontal="center" vertical="center" wrapText="1"/>
      <protection locked="0"/>
    </xf>
    <xf numFmtId="0" fontId="28" fillId="0" borderId="0" xfId="0" applyFont="1" applyAlignment="1" applyProtection="1">
      <alignment horizontal="center" vertical="top"/>
    </xf>
    <xf numFmtId="0" fontId="29" fillId="0" borderId="0" xfId="0" applyFont="1" applyAlignment="1" applyProtection="1">
      <alignment horizontal="center" vertical="center"/>
    </xf>
    <xf numFmtId="0" fontId="7" fillId="0" borderId="7" xfId="0" applyFont="1" applyBorder="1" applyAlignment="1">
      <alignment horizontal="left" vertical="center"/>
      <protection locked="0"/>
    </xf>
    <xf numFmtId="0" fontId="30" fillId="0" borderId="6" xfId="0" applyFont="1" applyBorder="1" applyAlignment="1" applyProtection="1">
      <alignment horizontal="center" vertical="center"/>
    </xf>
    <xf numFmtId="0" fontId="30" fillId="0" borderId="7" xfId="0" applyFont="1" applyBorder="1" applyAlignment="1" applyProtection="1">
      <alignment horizontal="center" vertical="center"/>
    </xf>
    <xf numFmtId="0" fontId="5" fillId="0" borderId="6" xfId="0" applyFont="1" applyBorder="1" applyAlignment="1" applyProtection="1">
      <alignment horizontal="left" vertical="center"/>
    </xf>
    <xf numFmtId="0" fontId="30" fillId="0" borderId="6" xfId="0" applyFont="1" applyBorder="1" applyAlignment="1">
      <alignment horizontal="center" vertical="center"/>
      <protection locked="0"/>
    </xf>
    <xf numFmtId="0" fontId="22" fillId="0" borderId="7" xfId="0" applyFont="1" applyBorder="1" applyAlignment="1" applyProtection="1" quotePrefix="1">
      <alignment horizontal="left" vertical="center" wrapText="1" indent="1"/>
    </xf>
    <xf numFmtId="0" fontId="2" fillId="0" borderId="7" xfId="0" applyFont="1" applyBorder="1" applyAlignment="1" applyProtection="1" quotePrefix="1">
      <alignment horizontal="left" vertical="center" wrapText="1" indent="2"/>
    </xf>
    <xf numFmtId="0" fontId="5" fillId="0" borderId="7" xfId="0" applyFont="1" applyBorder="1" applyAlignment="1" applyProtection="1" quotePrefix="1">
      <alignment horizontal="left" vertical="center" wrapText="1" indent="1"/>
    </xf>
  </cellXfs>
  <cellStyles count="5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DateTimeStyle" xfId="49"/>
    <cellStyle name="DateStyle" xfId="50"/>
    <cellStyle name="PercentStyle" xfId="51"/>
    <cellStyle name="NumberStyle" xfId="52"/>
    <cellStyle name="TextStyle" xfId="53"/>
    <cellStyle name="MoneyStyle" xfId="54"/>
    <cellStyle name="TimeStyle" xfId="55"/>
    <cellStyle name="IntegralNumberStyle" xfId="56"/>
    <cellStyle name="Normal" xfId="57"/>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8"/>
  <sheetViews>
    <sheetView showZeros="0" workbookViewId="0">
      <selection activeCell="A1" sqref="A1"/>
    </sheetView>
  </sheetViews>
  <sheetFormatPr defaultColWidth="9.13333333333333" defaultRowHeight="12" customHeight="1" outlineLevelCol="3"/>
  <cols>
    <col min="1" max="1" width="31.8571428571429" customWidth="1"/>
    <col min="2" max="2" width="35.5714285714286" customWidth="1"/>
    <col min="3" max="3" width="36.5714285714286" customWidth="1"/>
    <col min="4" max="4" width="33.8571428571429" customWidth="1"/>
  </cols>
  <sheetData>
    <row r="1" ht="15" customHeight="1" spans="4:4">
      <c r="D1" s="38" t="s">
        <v>0</v>
      </c>
    </row>
    <row r="2" ht="36" customHeight="1" spans="1:4">
      <c r="A2" s="5" t="str">
        <f>"2025"&amp;"年部门财务收支预算总表"</f>
        <v>2025年部门财务收支预算总表</v>
      </c>
      <c r="B2" s="218"/>
      <c r="C2" s="218"/>
      <c r="D2" s="218"/>
    </row>
    <row r="3" ht="18.75" customHeight="1" spans="1:4">
      <c r="A3" s="40" t="str">
        <f>"单位名称："&amp;"沧源佤族自治县岩帅镇团结中心完小"</f>
        <v>单位名称：沧源佤族自治县岩帅镇团结中心完小</v>
      </c>
      <c r="B3" s="219"/>
      <c r="C3" s="219"/>
      <c r="D3" s="38" t="s">
        <v>1</v>
      </c>
    </row>
    <row r="4" ht="18.75" customHeight="1" spans="1:4">
      <c r="A4" s="12" t="s">
        <v>2</v>
      </c>
      <c r="B4" s="14"/>
      <c r="C4" s="12" t="s">
        <v>3</v>
      </c>
      <c r="D4" s="14"/>
    </row>
    <row r="5" ht="18.75" customHeight="1" spans="1:4">
      <c r="A5" s="29" t="s">
        <v>4</v>
      </c>
      <c r="B5" s="29" t="str">
        <f>"2025"&amp;"年预算数"</f>
        <v>2025年预算数</v>
      </c>
      <c r="C5" s="29" t="s">
        <v>5</v>
      </c>
      <c r="D5" s="29" t="str">
        <f>"2025"&amp;"年预算数"</f>
        <v>2025年预算数</v>
      </c>
    </row>
    <row r="6" ht="18.75" customHeight="1" spans="1:4">
      <c r="A6" s="31"/>
      <c r="B6" s="31"/>
      <c r="C6" s="31"/>
      <c r="D6" s="31"/>
    </row>
    <row r="7" ht="18.75" customHeight="1" spans="1:4">
      <c r="A7" s="128" t="s">
        <v>6</v>
      </c>
      <c r="B7" s="23">
        <v>18885979.24</v>
      </c>
      <c r="C7" s="128" t="s">
        <v>7</v>
      </c>
      <c r="D7" s="23"/>
    </row>
    <row r="8" ht="18.75" customHeight="1" spans="1:4">
      <c r="A8" s="128" t="s">
        <v>8</v>
      </c>
      <c r="B8" s="23"/>
      <c r="C8" s="128" t="s">
        <v>9</v>
      </c>
      <c r="D8" s="23"/>
    </row>
    <row r="9" ht="18.75" customHeight="1" spans="1:4">
      <c r="A9" s="128" t="s">
        <v>10</v>
      </c>
      <c r="B9" s="23"/>
      <c r="C9" s="128" t="s">
        <v>11</v>
      </c>
      <c r="D9" s="23"/>
    </row>
    <row r="10" ht="18.75" customHeight="1" spans="1:4">
      <c r="A10" s="128" t="s">
        <v>12</v>
      </c>
      <c r="B10" s="23"/>
      <c r="C10" s="128" t="s">
        <v>13</v>
      </c>
      <c r="D10" s="23"/>
    </row>
    <row r="11" ht="18.75" customHeight="1" spans="1:4">
      <c r="A11" s="220" t="s">
        <v>14</v>
      </c>
      <c r="B11" s="23">
        <v>712800</v>
      </c>
      <c r="C11" s="177" t="s">
        <v>15</v>
      </c>
      <c r="D11" s="23">
        <v>15037034.1</v>
      </c>
    </row>
    <row r="12" ht="18.75" customHeight="1" spans="1:4">
      <c r="A12" s="180" t="s">
        <v>16</v>
      </c>
      <c r="B12" s="23"/>
      <c r="C12" s="179" t="s">
        <v>17</v>
      </c>
      <c r="D12" s="23"/>
    </row>
    <row r="13" ht="18.75" customHeight="1" spans="1:4">
      <c r="A13" s="180" t="s">
        <v>18</v>
      </c>
      <c r="B13" s="23"/>
      <c r="C13" s="179" t="s">
        <v>19</v>
      </c>
      <c r="D13" s="23"/>
    </row>
    <row r="14" ht="18.75" customHeight="1" spans="1:4">
      <c r="A14" s="180" t="s">
        <v>20</v>
      </c>
      <c r="B14" s="23"/>
      <c r="C14" s="179" t="s">
        <v>21</v>
      </c>
      <c r="D14" s="23">
        <v>2685757.16</v>
      </c>
    </row>
    <row r="15" ht="18.75" customHeight="1" spans="1:4">
      <c r="A15" s="180" t="s">
        <v>22</v>
      </c>
      <c r="B15" s="23"/>
      <c r="C15" s="179" t="s">
        <v>23</v>
      </c>
      <c r="D15" s="23">
        <v>729984.26</v>
      </c>
    </row>
    <row r="16" ht="18.75" customHeight="1" spans="1:4">
      <c r="A16" s="180" t="s">
        <v>24</v>
      </c>
      <c r="B16" s="23">
        <v>712800</v>
      </c>
      <c r="C16" s="180" t="s">
        <v>25</v>
      </c>
      <c r="D16" s="23"/>
    </row>
    <row r="17" ht="18.75" customHeight="1" spans="1:4">
      <c r="A17" s="180" t="s">
        <v>26</v>
      </c>
      <c r="B17" s="23"/>
      <c r="C17" s="180" t="s">
        <v>27</v>
      </c>
      <c r="D17" s="23"/>
    </row>
    <row r="18" ht="18.75" customHeight="1" spans="1:4">
      <c r="A18" s="181" t="s">
        <v>26</v>
      </c>
      <c r="B18" s="23"/>
      <c r="C18" s="179" t="s">
        <v>28</v>
      </c>
      <c r="D18" s="23"/>
    </row>
    <row r="19" ht="18.75" customHeight="1" spans="1:4">
      <c r="A19" s="181" t="s">
        <v>26</v>
      </c>
      <c r="B19" s="23"/>
      <c r="C19" s="179" t="s">
        <v>29</v>
      </c>
      <c r="D19" s="23"/>
    </row>
    <row r="20" ht="18.75" customHeight="1" spans="1:4">
      <c r="A20" s="181" t="s">
        <v>26</v>
      </c>
      <c r="B20" s="23"/>
      <c r="C20" s="179" t="s">
        <v>30</v>
      </c>
      <c r="D20" s="23"/>
    </row>
    <row r="21" ht="18.75" customHeight="1" spans="1:4">
      <c r="A21" s="181" t="s">
        <v>26</v>
      </c>
      <c r="B21" s="23"/>
      <c r="C21" s="179" t="s">
        <v>31</v>
      </c>
      <c r="D21" s="23"/>
    </row>
    <row r="22" ht="18.75" customHeight="1" spans="1:4">
      <c r="A22" s="181" t="s">
        <v>26</v>
      </c>
      <c r="B22" s="23"/>
      <c r="C22" s="179" t="s">
        <v>32</v>
      </c>
      <c r="D22" s="23"/>
    </row>
    <row r="23" ht="18.75" customHeight="1" spans="1:4">
      <c r="A23" s="181" t="s">
        <v>26</v>
      </c>
      <c r="B23" s="23"/>
      <c r="C23" s="179" t="s">
        <v>33</v>
      </c>
      <c r="D23" s="23"/>
    </row>
    <row r="24" ht="18.75" customHeight="1" spans="1:4">
      <c r="A24" s="181" t="s">
        <v>26</v>
      </c>
      <c r="B24" s="23"/>
      <c r="C24" s="179" t="s">
        <v>34</v>
      </c>
      <c r="D24" s="23"/>
    </row>
    <row r="25" ht="18.75" customHeight="1" spans="1:4">
      <c r="A25" s="181" t="s">
        <v>26</v>
      </c>
      <c r="B25" s="23"/>
      <c r="C25" s="179" t="s">
        <v>35</v>
      </c>
      <c r="D25" s="23">
        <v>1146003.72</v>
      </c>
    </row>
    <row r="26" ht="18.75" customHeight="1" spans="1:4">
      <c r="A26" s="181" t="s">
        <v>26</v>
      </c>
      <c r="B26" s="23"/>
      <c r="C26" s="179" t="s">
        <v>36</v>
      </c>
      <c r="D26" s="23"/>
    </row>
    <row r="27" ht="18.75" customHeight="1" spans="1:4">
      <c r="A27" s="181" t="s">
        <v>26</v>
      </c>
      <c r="B27" s="23"/>
      <c r="C27" s="179" t="s">
        <v>37</v>
      </c>
      <c r="D27" s="23"/>
    </row>
    <row r="28" ht="18.75" customHeight="1" spans="1:4">
      <c r="A28" s="181" t="s">
        <v>26</v>
      </c>
      <c r="B28" s="23"/>
      <c r="C28" s="179" t="s">
        <v>38</v>
      </c>
      <c r="D28" s="23"/>
    </row>
    <row r="29" ht="18.75" customHeight="1" spans="1:4">
      <c r="A29" s="181" t="s">
        <v>26</v>
      </c>
      <c r="B29" s="23"/>
      <c r="C29" s="179" t="s">
        <v>39</v>
      </c>
      <c r="D29" s="23"/>
    </row>
    <row r="30" ht="18.75" customHeight="1" spans="1:4">
      <c r="A30" s="182" t="s">
        <v>26</v>
      </c>
      <c r="B30" s="23"/>
      <c r="C30" s="180" t="s">
        <v>40</v>
      </c>
      <c r="D30" s="23"/>
    </row>
    <row r="31" ht="18.75" customHeight="1" spans="1:4">
      <c r="A31" s="182" t="s">
        <v>26</v>
      </c>
      <c r="B31" s="23"/>
      <c r="C31" s="180" t="s">
        <v>41</v>
      </c>
      <c r="D31" s="23"/>
    </row>
    <row r="32" ht="18.75" customHeight="1" spans="1:4">
      <c r="A32" s="182" t="s">
        <v>26</v>
      </c>
      <c r="B32" s="23"/>
      <c r="C32" s="180" t="s">
        <v>42</v>
      </c>
      <c r="D32" s="23"/>
    </row>
    <row r="33" ht="18.75" customHeight="1" spans="1:4">
      <c r="A33" s="221"/>
      <c r="B33" s="183"/>
      <c r="C33" s="180" t="s">
        <v>43</v>
      </c>
      <c r="D33" s="23"/>
    </row>
    <row r="34" ht="18.75" customHeight="1" spans="1:4">
      <c r="A34" s="221" t="s">
        <v>44</v>
      </c>
      <c r="B34" s="183">
        <f>SUM(B7:B11)</f>
        <v>19598779.24</v>
      </c>
      <c r="C34" s="222" t="s">
        <v>45</v>
      </c>
      <c r="D34" s="183">
        <v>19598779.24</v>
      </c>
    </row>
    <row r="35" ht="18.75" customHeight="1" spans="1:4">
      <c r="A35" s="223" t="s">
        <v>46</v>
      </c>
      <c r="B35" s="23"/>
      <c r="C35" s="128" t="s">
        <v>47</v>
      </c>
      <c r="D35" s="23"/>
    </row>
    <row r="36" ht="18.75" customHeight="1" spans="1:4">
      <c r="A36" s="223" t="s">
        <v>48</v>
      </c>
      <c r="B36" s="23"/>
      <c r="C36" s="128" t="s">
        <v>48</v>
      </c>
      <c r="D36" s="23"/>
    </row>
    <row r="37" ht="18.75" customHeight="1" spans="1:4">
      <c r="A37" s="223" t="s">
        <v>49</v>
      </c>
      <c r="B37" s="23">
        <f>B35-B36</f>
        <v>0</v>
      </c>
      <c r="C37" s="128" t="s">
        <v>50</v>
      </c>
      <c r="D37" s="23"/>
    </row>
    <row r="38" ht="18.75" customHeight="1" spans="1:4">
      <c r="A38" s="224" t="s">
        <v>51</v>
      </c>
      <c r="B38" s="183">
        <f t="shared" ref="B38:D38" si="0">B34+B35</f>
        <v>19598779.24</v>
      </c>
      <c r="C38" s="222" t="s">
        <v>52</v>
      </c>
      <c r="D38" s="183">
        <f t="shared" si="0"/>
        <v>19598779.24</v>
      </c>
    </row>
  </sheetData>
  <mergeCells count="8">
    <mergeCell ref="A2:D2"/>
    <mergeCell ref="A3:B3"/>
    <mergeCell ref="A4:B4"/>
    <mergeCell ref="C4:D4"/>
    <mergeCell ref="A5:A6"/>
    <mergeCell ref="B5:B6"/>
    <mergeCell ref="C5:C6"/>
    <mergeCell ref="D5:D6"/>
  </mergeCells>
  <printOptions horizontalCentered="1"/>
  <pageMargins left="0.388888888888889" right="0.388888888888889" top="0.509027777777778" bottom="0.509027777777778" header="0.309027777777778" footer="0.309027777777778"/>
  <pageSetup paperSize="9" scale="83"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0"/>
  <sheetViews>
    <sheetView showZeros="0" workbookViewId="0">
      <selection activeCell="A10" sqref="A10"/>
    </sheetView>
  </sheetViews>
  <sheetFormatPr defaultColWidth="9.13333333333333" defaultRowHeight="14.25" customHeight="1" outlineLevelCol="5"/>
  <cols>
    <col min="1" max="1" width="32.1333333333333" customWidth="1"/>
    <col min="2" max="2" width="16.8571428571429" customWidth="1"/>
    <col min="3" max="3" width="32.1333333333333" customWidth="1"/>
    <col min="4" max="6" width="28.5714285714286" customWidth="1"/>
  </cols>
  <sheetData>
    <row r="1" ht="15" customHeight="1" spans="1:6">
      <c r="A1" s="96">
        <v>1</v>
      </c>
      <c r="B1" s="97">
        <v>0</v>
      </c>
      <c r="C1" s="96">
        <v>1</v>
      </c>
      <c r="D1" s="98"/>
      <c r="E1" s="98"/>
      <c r="F1" s="38" t="s">
        <v>345</v>
      </c>
    </row>
    <row r="2" ht="32.25" customHeight="1" spans="1:6">
      <c r="A2" s="99" t="str">
        <f>"2025"&amp;"年部门政府性基金预算支出预算表"</f>
        <v>2025年部门政府性基金预算支出预算表</v>
      </c>
      <c r="B2" s="100" t="s">
        <v>346</v>
      </c>
      <c r="C2" s="101"/>
      <c r="D2" s="102"/>
      <c r="E2" s="102"/>
      <c r="F2" s="102"/>
    </row>
    <row r="3" ht="18.75" customHeight="1" spans="1:6">
      <c r="A3" s="7" t="str">
        <f>"单位名称："&amp;"沧源佤族自治县岩帅镇团结中心完小"</f>
        <v>单位名称：沧源佤族自治县岩帅镇团结中心完小</v>
      </c>
      <c r="B3" s="7" t="s">
        <v>347</v>
      </c>
      <c r="C3" s="96"/>
      <c r="D3" s="98"/>
      <c r="E3" s="98"/>
      <c r="F3" s="38" t="s">
        <v>1</v>
      </c>
    </row>
    <row r="4" ht="18.75" customHeight="1" spans="1:6">
      <c r="A4" s="103" t="s">
        <v>185</v>
      </c>
      <c r="B4" s="104" t="s">
        <v>73</v>
      </c>
      <c r="C4" s="105" t="s">
        <v>74</v>
      </c>
      <c r="D4" s="13" t="s">
        <v>348</v>
      </c>
      <c r="E4" s="13"/>
      <c r="F4" s="14"/>
    </row>
    <row r="5" ht="18.75" customHeight="1" spans="1:6">
      <c r="A5" s="106"/>
      <c r="B5" s="107"/>
      <c r="C5" s="93"/>
      <c r="D5" s="92" t="s">
        <v>56</v>
      </c>
      <c r="E5" s="92" t="s">
        <v>75</v>
      </c>
      <c r="F5" s="92" t="s">
        <v>76</v>
      </c>
    </row>
    <row r="6" ht="18.75" customHeight="1" spans="1:6">
      <c r="A6" s="106">
        <v>1</v>
      </c>
      <c r="B6" s="108" t="s">
        <v>164</v>
      </c>
      <c r="C6" s="93">
        <v>3</v>
      </c>
      <c r="D6" s="92">
        <v>4</v>
      </c>
      <c r="E6" s="92">
        <v>5</v>
      </c>
      <c r="F6" s="92">
        <v>6</v>
      </c>
    </row>
    <row r="7" ht="18.75" customHeight="1" spans="1:6">
      <c r="A7" s="109"/>
      <c r="B7" s="80"/>
      <c r="C7" s="80"/>
      <c r="D7" s="23"/>
      <c r="E7" s="23"/>
      <c r="F7" s="23"/>
    </row>
    <row r="8" ht="18.75" customHeight="1" spans="1:6">
      <c r="A8" s="109"/>
      <c r="B8" s="80"/>
      <c r="C8" s="80"/>
      <c r="D8" s="23"/>
      <c r="E8" s="23"/>
      <c r="F8" s="23"/>
    </row>
    <row r="9" ht="18.75" customHeight="1" spans="1:6">
      <c r="A9" s="110" t="s">
        <v>121</v>
      </c>
      <c r="B9" s="111" t="s">
        <v>121</v>
      </c>
      <c r="C9" s="112" t="s">
        <v>121</v>
      </c>
      <c r="D9" s="23"/>
      <c r="E9" s="23"/>
      <c r="F9" s="23"/>
    </row>
    <row r="10" customHeight="1" spans="1:1">
      <c r="A10" s="36" t="s">
        <v>349</v>
      </c>
    </row>
  </sheetData>
  <mergeCells count="7">
    <mergeCell ref="A2:F2"/>
    <mergeCell ref="A3:C3"/>
    <mergeCell ref="D4:F4"/>
    <mergeCell ref="A9:C9"/>
    <mergeCell ref="A4:A5"/>
    <mergeCell ref="B4:B5"/>
    <mergeCell ref="C4:C5"/>
  </mergeCells>
  <printOptions horizontalCentered="1"/>
  <pageMargins left="0.388888888888889" right="0.388888888888889" top="0.579166666666667" bottom="0.579166666666667" header="0.5" footer="0.5"/>
  <pageSetup paperSize="9" scale="9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Q11"/>
  <sheetViews>
    <sheetView showZeros="0" workbookViewId="0">
      <selection activeCell="A11" sqref="A11"/>
    </sheetView>
  </sheetViews>
  <sheetFormatPr defaultColWidth="9.13333333333333" defaultRowHeight="14.25" customHeight="1"/>
  <cols>
    <col min="1" max="1" width="39.1333333333333" customWidth="1"/>
    <col min="2" max="2" width="21.7047619047619" customWidth="1"/>
    <col min="3" max="3" width="35.2857142857143" customWidth="1"/>
    <col min="4" max="4" width="7.7047619047619" customWidth="1"/>
    <col min="5" max="5" width="10.2857142857143" customWidth="1"/>
    <col min="6" max="17" width="16.5714285714286" customWidth="1"/>
  </cols>
  <sheetData>
    <row r="1" ht="15" customHeight="1" spans="1:17">
      <c r="A1" s="28"/>
      <c r="B1" s="28"/>
      <c r="C1" s="28"/>
      <c r="D1" s="28"/>
      <c r="E1" s="28"/>
      <c r="F1" s="28"/>
      <c r="G1" s="28"/>
      <c r="H1" s="28"/>
      <c r="I1" s="28"/>
      <c r="J1" s="28"/>
      <c r="O1" s="37"/>
      <c r="P1" s="37"/>
      <c r="Q1" s="38" t="s">
        <v>350</v>
      </c>
    </row>
    <row r="2" ht="35.25" customHeight="1" spans="1:17">
      <c r="A2" s="56" t="str">
        <f>"2025"&amp;"年部门政府采购预算表"</f>
        <v>2025年部门政府采购预算表</v>
      </c>
      <c r="B2" s="6"/>
      <c r="C2" s="6"/>
      <c r="D2" s="6"/>
      <c r="E2" s="6"/>
      <c r="F2" s="6"/>
      <c r="G2" s="6"/>
      <c r="H2" s="6"/>
      <c r="I2" s="6"/>
      <c r="J2" s="6"/>
      <c r="K2" s="50"/>
      <c r="L2" s="6"/>
      <c r="M2" s="6"/>
      <c r="N2" s="6"/>
      <c r="O2" s="50"/>
      <c r="P2" s="50"/>
      <c r="Q2" s="6"/>
    </row>
    <row r="3" ht="18.75" customHeight="1" spans="1:17">
      <c r="A3" s="40" t="str">
        <f>"单位名称："&amp;"沧源佤族自治县岩帅镇团结中心完小"</f>
        <v>单位名称：沧源佤族自治县岩帅镇团结中心完小</v>
      </c>
      <c r="B3" s="91"/>
      <c r="C3" s="91"/>
      <c r="D3" s="91"/>
      <c r="E3" s="91"/>
      <c r="F3" s="91"/>
      <c r="G3" s="91"/>
      <c r="H3" s="91"/>
      <c r="I3" s="91"/>
      <c r="J3" s="91"/>
      <c r="O3" s="61"/>
      <c r="P3" s="61"/>
      <c r="Q3" s="38" t="s">
        <v>171</v>
      </c>
    </row>
    <row r="4" ht="18.75" customHeight="1" spans="1:17">
      <c r="A4" s="11" t="s">
        <v>351</v>
      </c>
      <c r="B4" s="70" t="s">
        <v>352</v>
      </c>
      <c r="C4" s="70" t="s">
        <v>353</v>
      </c>
      <c r="D4" s="70" t="s">
        <v>354</v>
      </c>
      <c r="E4" s="70" t="s">
        <v>355</v>
      </c>
      <c r="F4" s="70" t="s">
        <v>356</v>
      </c>
      <c r="G4" s="43" t="s">
        <v>192</v>
      </c>
      <c r="H4" s="43"/>
      <c r="I4" s="43"/>
      <c r="J4" s="43"/>
      <c r="K4" s="72"/>
      <c r="L4" s="43"/>
      <c r="M4" s="43"/>
      <c r="N4" s="43"/>
      <c r="O4" s="62"/>
      <c r="P4" s="72"/>
      <c r="Q4" s="44"/>
    </row>
    <row r="5" ht="18.75" customHeight="1" spans="1:17">
      <c r="A5" s="16"/>
      <c r="B5" s="73"/>
      <c r="C5" s="73"/>
      <c r="D5" s="73"/>
      <c r="E5" s="73"/>
      <c r="F5" s="73"/>
      <c r="G5" s="73" t="s">
        <v>56</v>
      </c>
      <c r="H5" s="73" t="s">
        <v>59</v>
      </c>
      <c r="I5" s="73" t="s">
        <v>357</v>
      </c>
      <c r="J5" s="73" t="s">
        <v>358</v>
      </c>
      <c r="K5" s="74" t="s">
        <v>359</v>
      </c>
      <c r="L5" s="87" t="s">
        <v>78</v>
      </c>
      <c r="M5" s="87"/>
      <c r="N5" s="87"/>
      <c r="O5" s="88"/>
      <c r="P5" s="89"/>
      <c r="Q5" s="75"/>
    </row>
    <row r="6" ht="30" customHeight="1" spans="1:17">
      <c r="A6" s="18"/>
      <c r="B6" s="75"/>
      <c r="C6" s="75"/>
      <c r="D6" s="75"/>
      <c r="E6" s="75"/>
      <c r="F6" s="75"/>
      <c r="G6" s="75"/>
      <c r="H6" s="75" t="s">
        <v>58</v>
      </c>
      <c r="I6" s="75"/>
      <c r="J6" s="75"/>
      <c r="K6" s="76"/>
      <c r="L6" s="75" t="s">
        <v>58</v>
      </c>
      <c r="M6" s="75" t="s">
        <v>65</v>
      </c>
      <c r="N6" s="75" t="s">
        <v>200</v>
      </c>
      <c r="O6" s="90" t="s">
        <v>67</v>
      </c>
      <c r="P6" s="76" t="s">
        <v>68</v>
      </c>
      <c r="Q6" s="75" t="s">
        <v>69</v>
      </c>
    </row>
    <row r="7" ht="18.75" customHeight="1" spans="1:17">
      <c r="A7" s="31">
        <v>1</v>
      </c>
      <c r="B7" s="92">
        <v>2</v>
      </c>
      <c r="C7" s="92">
        <v>3</v>
      </c>
      <c r="D7" s="92">
        <v>4</v>
      </c>
      <c r="E7" s="92">
        <v>5</v>
      </c>
      <c r="F7" s="92">
        <v>6</v>
      </c>
      <c r="G7" s="93">
        <v>7</v>
      </c>
      <c r="H7" s="93">
        <v>8</v>
      </c>
      <c r="I7" s="93">
        <v>9</v>
      </c>
      <c r="J7" s="93">
        <v>10</v>
      </c>
      <c r="K7" s="93">
        <v>11</v>
      </c>
      <c r="L7" s="93">
        <v>12</v>
      </c>
      <c r="M7" s="93">
        <v>13</v>
      </c>
      <c r="N7" s="93">
        <v>14</v>
      </c>
      <c r="O7" s="93">
        <v>15</v>
      </c>
      <c r="P7" s="93">
        <v>16</v>
      </c>
      <c r="Q7" s="93">
        <v>17</v>
      </c>
    </row>
    <row r="8" ht="18.75" customHeight="1" spans="1:17">
      <c r="A8" s="78"/>
      <c r="B8" s="79"/>
      <c r="C8" s="79"/>
      <c r="D8" s="79"/>
      <c r="E8" s="94"/>
      <c r="F8" s="23"/>
      <c r="G8" s="23"/>
      <c r="H8" s="23"/>
      <c r="I8" s="23"/>
      <c r="J8" s="23"/>
      <c r="K8" s="23"/>
      <c r="L8" s="23"/>
      <c r="M8" s="23"/>
      <c r="N8" s="23"/>
      <c r="O8" s="23"/>
      <c r="P8" s="23"/>
      <c r="Q8" s="23"/>
    </row>
    <row r="9" ht="18.75" customHeight="1" spans="1:17">
      <c r="A9" s="78"/>
      <c r="B9" s="79"/>
      <c r="C9" s="79"/>
      <c r="D9" s="79"/>
      <c r="E9" s="95"/>
      <c r="F9" s="23"/>
      <c r="G9" s="23"/>
      <c r="H9" s="23"/>
      <c r="I9" s="23"/>
      <c r="J9" s="23"/>
      <c r="K9" s="23"/>
      <c r="L9" s="23"/>
      <c r="M9" s="23"/>
      <c r="N9" s="23"/>
      <c r="O9" s="23"/>
      <c r="P9" s="23"/>
      <c r="Q9" s="23"/>
    </row>
    <row r="10" ht="18.75" customHeight="1" spans="1:17">
      <c r="A10" s="81" t="s">
        <v>121</v>
      </c>
      <c r="B10" s="82"/>
      <c r="C10" s="82"/>
      <c r="D10" s="82"/>
      <c r="E10" s="94"/>
      <c r="F10" s="23"/>
      <c r="G10" s="23"/>
      <c r="H10" s="23"/>
      <c r="I10" s="23"/>
      <c r="J10" s="23"/>
      <c r="K10" s="23"/>
      <c r="L10" s="23"/>
      <c r="M10" s="23"/>
      <c r="N10" s="23"/>
      <c r="O10" s="23"/>
      <c r="P10" s="23"/>
      <c r="Q10" s="23"/>
    </row>
    <row r="11" customHeight="1" spans="1:1">
      <c r="A11" s="36" t="s">
        <v>349</v>
      </c>
    </row>
  </sheetData>
  <mergeCells count="16">
    <mergeCell ref="A2:Q2"/>
    <mergeCell ref="A3:F3"/>
    <mergeCell ref="G4:Q4"/>
    <mergeCell ref="L5:Q5"/>
    <mergeCell ref="A10:E10"/>
    <mergeCell ref="A4:A6"/>
    <mergeCell ref="B4:B6"/>
    <mergeCell ref="C4:C6"/>
    <mergeCell ref="D4:D6"/>
    <mergeCell ref="E4:E6"/>
    <mergeCell ref="F4:F6"/>
    <mergeCell ref="G5:G6"/>
    <mergeCell ref="H5:H6"/>
    <mergeCell ref="I5:I6"/>
    <mergeCell ref="J5:J6"/>
    <mergeCell ref="K5:K6"/>
  </mergeCells>
  <printOptions horizontalCentered="1"/>
  <pageMargins left="1" right="1" top="0.75" bottom="0.75" header="0" footer="0"/>
  <pageSetup paperSize="9" scale="6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N11"/>
  <sheetViews>
    <sheetView showZeros="0" workbookViewId="0">
      <selection activeCell="A11" sqref="A11"/>
    </sheetView>
  </sheetViews>
  <sheetFormatPr defaultColWidth="9.13333333333333" defaultRowHeight="14.25" customHeight="1"/>
  <cols>
    <col min="1" max="1" width="31.4285714285714" customWidth="1"/>
    <col min="2" max="3" width="21.8571428571429" customWidth="1"/>
    <col min="4" max="14" width="19" customWidth="1"/>
  </cols>
  <sheetData>
    <row r="1" ht="15" customHeight="1" spans="1:14">
      <c r="A1" s="60"/>
      <c r="B1" s="60"/>
      <c r="C1" s="65"/>
      <c r="D1" s="60"/>
      <c r="E1" s="60"/>
      <c r="F1" s="60"/>
      <c r="G1" s="60"/>
      <c r="H1" s="66"/>
      <c r="I1" s="60"/>
      <c r="J1" s="60"/>
      <c r="K1" s="60"/>
      <c r="L1" s="37"/>
      <c r="M1" s="84"/>
      <c r="N1" s="85" t="s">
        <v>360</v>
      </c>
    </row>
    <row r="2" ht="34.5" customHeight="1" spans="1:14">
      <c r="A2" s="39" t="str">
        <f>"2025"&amp;"年部门政府购买服务预算表"</f>
        <v>2025年部门政府购买服务预算表</v>
      </c>
      <c r="B2" s="67"/>
      <c r="C2" s="50"/>
      <c r="D2" s="67"/>
      <c r="E2" s="67"/>
      <c r="F2" s="67"/>
      <c r="G2" s="67"/>
      <c r="H2" s="68"/>
      <c r="I2" s="67"/>
      <c r="J2" s="67"/>
      <c r="K2" s="67"/>
      <c r="L2" s="50"/>
      <c r="M2" s="68"/>
      <c r="N2" s="67"/>
    </row>
    <row r="3" ht="18.75" customHeight="1" spans="1:14">
      <c r="A3" s="57" t="str">
        <f>"单位名称："&amp;"沧源佤族自治县岩帅镇团结中心完小"</f>
        <v>单位名称：沧源佤族自治县岩帅镇团结中心完小</v>
      </c>
      <c r="B3" s="58"/>
      <c r="C3" s="69"/>
      <c r="D3" s="58"/>
      <c r="E3" s="58"/>
      <c r="F3" s="58"/>
      <c r="G3" s="58"/>
      <c r="H3" s="66"/>
      <c r="I3" s="60"/>
      <c r="J3" s="60"/>
      <c r="K3" s="60"/>
      <c r="L3" s="61"/>
      <c r="M3" s="86"/>
      <c r="N3" s="85" t="s">
        <v>171</v>
      </c>
    </row>
    <row r="4" ht="18.75" customHeight="1" spans="1:14">
      <c r="A4" s="11" t="s">
        <v>351</v>
      </c>
      <c r="B4" s="70" t="s">
        <v>361</v>
      </c>
      <c r="C4" s="71" t="s">
        <v>362</v>
      </c>
      <c r="D4" s="43" t="s">
        <v>192</v>
      </c>
      <c r="E4" s="43"/>
      <c r="F4" s="43"/>
      <c r="G4" s="43"/>
      <c r="H4" s="72"/>
      <c r="I4" s="43"/>
      <c r="J4" s="43"/>
      <c r="K4" s="43"/>
      <c r="L4" s="62"/>
      <c r="M4" s="72"/>
      <c r="N4" s="44"/>
    </row>
    <row r="5" ht="18.75" customHeight="1" spans="1:14">
      <c r="A5" s="16"/>
      <c r="B5" s="73"/>
      <c r="C5" s="74"/>
      <c r="D5" s="73" t="s">
        <v>56</v>
      </c>
      <c r="E5" s="73" t="s">
        <v>59</v>
      </c>
      <c r="F5" s="73" t="s">
        <v>357</v>
      </c>
      <c r="G5" s="73" t="s">
        <v>358</v>
      </c>
      <c r="H5" s="74" t="s">
        <v>359</v>
      </c>
      <c r="I5" s="87" t="s">
        <v>78</v>
      </c>
      <c r="J5" s="87"/>
      <c r="K5" s="87"/>
      <c r="L5" s="88"/>
      <c r="M5" s="89"/>
      <c r="N5" s="75"/>
    </row>
    <row r="6" ht="26.25" customHeight="1" spans="1:14">
      <c r="A6" s="18"/>
      <c r="B6" s="75"/>
      <c r="C6" s="76"/>
      <c r="D6" s="75"/>
      <c r="E6" s="75"/>
      <c r="F6" s="75"/>
      <c r="G6" s="75"/>
      <c r="H6" s="76"/>
      <c r="I6" s="75" t="s">
        <v>58</v>
      </c>
      <c r="J6" s="75" t="s">
        <v>65</v>
      </c>
      <c r="K6" s="75" t="s">
        <v>200</v>
      </c>
      <c r="L6" s="90" t="s">
        <v>67</v>
      </c>
      <c r="M6" s="76" t="s">
        <v>68</v>
      </c>
      <c r="N6" s="75" t="s">
        <v>69</v>
      </c>
    </row>
    <row r="7" ht="18.75" customHeight="1" spans="1:14">
      <c r="A7" s="77">
        <v>1</v>
      </c>
      <c r="B7" s="77">
        <v>2</v>
      </c>
      <c r="C7" s="77">
        <v>3</v>
      </c>
      <c r="D7" s="77">
        <v>4</v>
      </c>
      <c r="E7" s="77">
        <v>5</v>
      </c>
      <c r="F7" s="77">
        <v>6</v>
      </c>
      <c r="G7" s="77">
        <v>7</v>
      </c>
      <c r="H7" s="77">
        <v>8</v>
      </c>
      <c r="I7" s="77">
        <v>9</v>
      </c>
      <c r="J7" s="77">
        <v>10</v>
      </c>
      <c r="K7" s="77">
        <v>11</v>
      </c>
      <c r="L7" s="77">
        <v>12</v>
      </c>
      <c r="M7" s="77">
        <v>13</v>
      </c>
      <c r="N7" s="77">
        <v>14</v>
      </c>
    </row>
    <row r="8" ht="18.75" customHeight="1" spans="1:14">
      <c r="A8" s="78"/>
      <c r="B8" s="79"/>
      <c r="C8" s="80"/>
      <c r="D8" s="23"/>
      <c r="E8" s="23"/>
      <c r="F8" s="23"/>
      <c r="G8" s="23"/>
      <c r="H8" s="23"/>
      <c r="I8" s="23"/>
      <c r="J8" s="23"/>
      <c r="K8" s="23"/>
      <c r="L8" s="23"/>
      <c r="M8" s="23"/>
      <c r="N8" s="23"/>
    </row>
    <row r="9" ht="18.75" customHeight="1" spans="1:14">
      <c r="A9" s="78"/>
      <c r="B9" s="79"/>
      <c r="C9" s="80"/>
      <c r="D9" s="23"/>
      <c r="E9" s="23"/>
      <c r="F9" s="23"/>
      <c r="G9" s="23"/>
      <c r="H9" s="23"/>
      <c r="I9" s="23"/>
      <c r="J9" s="23"/>
      <c r="K9" s="23"/>
      <c r="L9" s="23"/>
      <c r="M9" s="23"/>
      <c r="N9" s="23"/>
    </row>
    <row r="10" ht="18.75" customHeight="1" spans="1:14">
      <c r="A10" s="81" t="s">
        <v>121</v>
      </c>
      <c r="B10" s="82"/>
      <c r="C10" s="83"/>
      <c r="D10" s="23"/>
      <c r="E10" s="23"/>
      <c r="F10" s="23"/>
      <c r="G10" s="23"/>
      <c r="H10" s="23"/>
      <c r="I10" s="23"/>
      <c r="J10" s="23"/>
      <c r="K10" s="23"/>
      <c r="L10" s="23"/>
      <c r="M10" s="23"/>
      <c r="N10" s="23"/>
    </row>
    <row r="11" customHeight="1" spans="1:1">
      <c r="A11" s="36" t="s">
        <v>349</v>
      </c>
    </row>
  </sheetData>
  <mergeCells count="13">
    <mergeCell ref="A2:N2"/>
    <mergeCell ref="A3:C3"/>
    <mergeCell ref="D4:N4"/>
    <mergeCell ref="I5:N5"/>
    <mergeCell ref="A10:C10"/>
    <mergeCell ref="A4:A6"/>
    <mergeCell ref="B4:B6"/>
    <mergeCell ref="C4:C6"/>
    <mergeCell ref="D5:D6"/>
    <mergeCell ref="E5:E6"/>
    <mergeCell ref="F5:F6"/>
    <mergeCell ref="G5:G6"/>
    <mergeCell ref="H5:H6"/>
  </mergeCells>
  <printOptions horizontalCentered="1"/>
  <pageMargins left="1" right="1" top="0.75" bottom="0.75"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I9"/>
  <sheetViews>
    <sheetView showZeros="0" workbookViewId="0">
      <selection activeCell="A9" sqref="A9"/>
    </sheetView>
  </sheetViews>
  <sheetFormatPr defaultColWidth="9.13333333333333" defaultRowHeight="14.25" customHeight="1"/>
  <cols>
    <col min="1" max="1" width="37.7047619047619" customWidth="1"/>
    <col min="2" max="4" width="17.5714285714286" customWidth="1"/>
    <col min="5" max="9" width="15.7047619047619" customWidth="1"/>
  </cols>
  <sheetData>
    <row r="1" ht="15" customHeight="1" spans="1:9">
      <c r="A1" s="28"/>
      <c r="B1" s="28"/>
      <c r="C1" s="28"/>
      <c r="D1" s="55"/>
      <c r="G1" s="37"/>
      <c r="H1" s="37"/>
      <c r="I1" s="37" t="s">
        <v>363</v>
      </c>
    </row>
    <row r="2" ht="27.75" customHeight="1" spans="1:9">
      <c r="A2" s="56" t="str">
        <f>"2025"&amp;"年县对下转移支付预算表"</f>
        <v>2025年县对下转移支付预算表</v>
      </c>
      <c r="B2" s="6"/>
      <c r="C2" s="6"/>
      <c r="D2" s="6"/>
      <c r="E2" s="6"/>
      <c r="F2" s="6"/>
      <c r="G2" s="50"/>
      <c r="H2" s="50"/>
      <c r="I2" s="6"/>
    </row>
    <row r="3" ht="18.75" customHeight="1" spans="1:9">
      <c r="A3" s="57" t="str">
        <f>"单位名称："&amp;"沧源佤族自治县岩帅镇团结中心完小"</f>
        <v>单位名称：沧源佤族自治县岩帅镇团结中心完小</v>
      </c>
      <c r="B3" s="58"/>
      <c r="C3" s="58"/>
      <c r="D3" s="59"/>
      <c r="E3" s="60"/>
      <c r="G3" s="61"/>
      <c r="H3" s="61"/>
      <c r="I3" s="37" t="s">
        <v>171</v>
      </c>
    </row>
    <row r="4" ht="18.75" customHeight="1" spans="1:9">
      <c r="A4" s="29" t="s">
        <v>364</v>
      </c>
      <c r="B4" s="12" t="s">
        <v>192</v>
      </c>
      <c r="C4" s="13"/>
      <c r="D4" s="13"/>
      <c r="E4" s="12" t="s">
        <v>365</v>
      </c>
      <c r="F4" s="13"/>
      <c r="G4" s="62"/>
      <c r="H4" s="62"/>
      <c r="I4" s="14"/>
    </row>
    <row r="5" ht="18.75" customHeight="1" spans="1:9">
      <c r="A5" s="31"/>
      <c r="B5" s="30" t="s">
        <v>56</v>
      </c>
      <c r="C5" s="11" t="s">
        <v>59</v>
      </c>
      <c r="D5" s="63" t="s">
        <v>366</v>
      </c>
      <c r="E5" s="64" t="s">
        <v>367</v>
      </c>
      <c r="F5" s="64" t="s">
        <v>367</v>
      </c>
      <c r="G5" s="64" t="s">
        <v>367</v>
      </c>
      <c r="H5" s="64" t="s">
        <v>367</v>
      </c>
      <c r="I5" s="64" t="s">
        <v>367</v>
      </c>
    </row>
    <row r="6" ht="18.75" customHeight="1" spans="1:9">
      <c r="A6" s="64">
        <v>1</v>
      </c>
      <c r="B6" s="64">
        <v>2</v>
      </c>
      <c r="C6" s="64">
        <v>3</v>
      </c>
      <c r="D6" s="64">
        <v>4</v>
      </c>
      <c r="E6" s="64">
        <v>5</v>
      </c>
      <c r="F6" s="64">
        <v>6</v>
      </c>
      <c r="G6" s="64">
        <v>7</v>
      </c>
      <c r="H6" s="64">
        <v>8</v>
      </c>
      <c r="I6" s="64">
        <v>9</v>
      </c>
    </row>
    <row r="7" ht="18.75" customHeight="1" spans="1:9">
      <c r="A7" s="32"/>
      <c r="B7" s="23"/>
      <c r="C7" s="23"/>
      <c r="D7" s="23"/>
      <c r="E7" s="23"/>
      <c r="F7" s="23"/>
      <c r="G7" s="23"/>
      <c r="H7" s="23"/>
      <c r="I7" s="23"/>
    </row>
    <row r="8" ht="18.75" customHeight="1" spans="1:9">
      <c r="A8" s="32"/>
      <c r="B8" s="23"/>
      <c r="C8" s="23"/>
      <c r="D8" s="23"/>
      <c r="E8" s="23"/>
      <c r="F8" s="23"/>
      <c r="G8" s="23"/>
      <c r="H8" s="23"/>
      <c r="I8" s="23"/>
    </row>
    <row r="9" customHeight="1" spans="1:1">
      <c r="A9" s="36" t="s">
        <v>349</v>
      </c>
    </row>
  </sheetData>
  <mergeCells count="5">
    <mergeCell ref="A2:I2"/>
    <mergeCell ref="A3:E3"/>
    <mergeCell ref="B4:D4"/>
    <mergeCell ref="E4:I4"/>
    <mergeCell ref="A4:A5"/>
  </mergeCells>
  <printOptions horizontalCentered="1"/>
  <pageMargins left="1" right="1" top="0.75" bottom="0.75" header="0" footer="0"/>
  <pageSetup paperSize="9" scale="58"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8"/>
  <sheetViews>
    <sheetView showZeros="0" workbookViewId="0">
      <selection activeCell="A8" sqref="A8"/>
    </sheetView>
  </sheetViews>
  <sheetFormatPr defaultColWidth="9.13333333333333" defaultRowHeight="12" customHeight="1" outlineLevelRow="7"/>
  <cols>
    <col min="1" max="1" width="34.2857142857143" customWidth="1"/>
    <col min="2" max="2" width="29" customWidth="1"/>
    <col min="3" max="5" width="23.5714285714286" customWidth="1"/>
    <col min="6" max="6" width="11.2857142857143" customWidth="1"/>
    <col min="7" max="7" width="25.1333333333333" customWidth="1"/>
    <col min="8" max="8" width="15.5714285714286" customWidth="1"/>
    <col min="9" max="9" width="13.4285714285714" customWidth="1"/>
    <col min="10" max="10" width="18.8571428571429" customWidth="1"/>
  </cols>
  <sheetData>
    <row r="1" ht="15" customHeight="1" spans="10:10">
      <c r="J1" s="37" t="s">
        <v>368</v>
      </c>
    </row>
    <row r="2" ht="36" customHeight="1" spans="1:10">
      <c r="A2" s="5" t="str">
        <f>"2025"&amp;"年县对下转移支付绩效目标表"</f>
        <v>2025年县对下转移支付绩效目标表</v>
      </c>
      <c r="B2" s="6"/>
      <c r="C2" s="6"/>
      <c r="D2" s="6"/>
      <c r="E2" s="6"/>
      <c r="F2" s="50"/>
      <c r="G2" s="6"/>
      <c r="H2" s="50"/>
      <c r="I2" s="50"/>
      <c r="J2" s="6"/>
    </row>
    <row r="3" ht="18.75" customHeight="1" spans="1:8">
      <c r="A3" s="7" t="str">
        <f>"单位名称："&amp;"沧源佤族自治县岩帅镇团结中心完小"</f>
        <v>单位名称：沧源佤族自治县岩帅镇团结中心完小</v>
      </c>
      <c r="B3" s="3"/>
      <c r="C3" s="3"/>
      <c r="D3" s="3"/>
      <c r="E3" s="3"/>
      <c r="F3" s="36"/>
      <c r="G3" s="3"/>
      <c r="H3" s="36"/>
    </row>
    <row r="4" ht="18.75" customHeight="1" spans="1:10">
      <c r="A4" s="45" t="s">
        <v>286</v>
      </c>
      <c r="B4" s="45" t="s">
        <v>287</v>
      </c>
      <c r="C4" s="45" t="s">
        <v>288</v>
      </c>
      <c r="D4" s="45" t="s">
        <v>289</v>
      </c>
      <c r="E4" s="45" t="s">
        <v>290</v>
      </c>
      <c r="F4" s="51" t="s">
        <v>291</v>
      </c>
      <c r="G4" s="45" t="s">
        <v>292</v>
      </c>
      <c r="H4" s="51" t="s">
        <v>293</v>
      </c>
      <c r="I4" s="51" t="s">
        <v>294</v>
      </c>
      <c r="J4" s="45" t="s">
        <v>295</v>
      </c>
    </row>
    <row r="5" ht="18.75" customHeight="1" spans="1:10">
      <c r="A5" s="45">
        <v>1</v>
      </c>
      <c r="B5" s="45">
        <v>2</v>
      </c>
      <c r="C5" s="45">
        <v>3</v>
      </c>
      <c r="D5" s="45">
        <v>4</v>
      </c>
      <c r="E5" s="45">
        <v>5</v>
      </c>
      <c r="F5" s="51">
        <v>6</v>
      </c>
      <c r="G5" s="45">
        <v>7</v>
      </c>
      <c r="H5" s="51">
        <v>8</v>
      </c>
      <c r="I5" s="51">
        <v>9</v>
      </c>
      <c r="J5" s="45">
        <v>10</v>
      </c>
    </row>
    <row r="6" ht="18.75" customHeight="1" spans="1:10">
      <c r="A6" s="21"/>
      <c r="B6" s="46"/>
      <c r="C6" s="46"/>
      <c r="D6" s="46"/>
      <c r="E6" s="52"/>
      <c r="F6" s="53"/>
      <c r="G6" s="52"/>
      <c r="H6" s="53"/>
      <c r="I6" s="53"/>
      <c r="J6" s="52"/>
    </row>
    <row r="7" ht="18.75" customHeight="1" spans="1:10">
      <c r="A7" s="21"/>
      <c r="B7" s="21"/>
      <c r="C7" s="21"/>
      <c r="D7" s="21"/>
      <c r="E7" s="21"/>
      <c r="F7" s="54"/>
      <c r="G7" s="21"/>
      <c r="H7" s="21"/>
      <c r="I7" s="21"/>
      <c r="J7" s="21"/>
    </row>
    <row r="8" customHeight="1" spans="1:1">
      <c r="A8" s="36" t="s">
        <v>349</v>
      </c>
    </row>
  </sheetData>
  <mergeCells count="2">
    <mergeCell ref="A2:J2"/>
    <mergeCell ref="A3:H3"/>
  </mergeCells>
  <printOptions horizontalCentered="1"/>
  <pageMargins left="1" right="1" top="0.75" bottom="0.75" header="0" footer="0"/>
  <pageSetup paperSize="9" scale="6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9"/>
  <sheetViews>
    <sheetView showZeros="0" workbookViewId="0">
      <selection activeCell="A9" sqref="A9"/>
    </sheetView>
  </sheetViews>
  <sheetFormatPr defaultColWidth="9.13333333333333" defaultRowHeight="12" customHeight="1" outlineLevelCol="7"/>
  <cols>
    <col min="1" max="1" width="29" customWidth="1"/>
    <col min="2" max="2" width="18.7047619047619" customWidth="1"/>
    <col min="3" max="3" width="24.8571428571429" customWidth="1"/>
    <col min="4" max="4" width="23.5714285714286" customWidth="1"/>
    <col min="5" max="5" width="17.8571428571429" customWidth="1"/>
    <col min="6" max="6" width="23.5714285714286" customWidth="1"/>
    <col min="7" max="7" width="25.1333333333333" customWidth="1"/>
    <col min="8" max="8" width="18.8571428571429" customWidth="1"/>
  </cols>
  <sheetData>
    <row r="1" ht="15" customHeight="1" spans="1:8">
      <c r="A1" s="1"/>
      <c r="B1" s="1"/>
      <c r="C1" s="1"/>
      <c r="D1" s="1"/>
      <c r="E1" s="1"/>
      <c r="F1" s="1"/>
      <c r="G1" s="1"/>
      <c r="H1" s="38" t="s">
        <v>369</v>
      </c>
    </row>
    <row r="2" ht="34.5" customHeight="1" spans="1:8">
      <c r="A2" s="39" t="str">
        <f>"2025"&amp;"年新增资产配置表"</f>
        <v>2025年新增资产配置表</v>
      </c>
      <c r="B2" s="6"/>
      <c r="C2" s="6"/>
      <c r="D2" s="6"/>
      <c r="E2" s="6"/>
      <c r="F2" s="6"/>
      <c r="G2" s="6"/>
      <c r="H2" s="6"/>
    </row>
    <row r="3" ht="18.75" customHeight="1" spans="1:8">
      <c r="A3" s="40" t="str">
        <f>"单位名称："&amp;"沧源佤族自治县岩帅镇团结中心完小"</f>
        <v>单位名称：沧源佤族自治县岩帅镇团结中心完小</v>
      </c>
      <c r="B3" s="8"/>
      <c r="C3" s="3"/>
      <c r="H3" s="41" t="s">
        <v>171</v>
      </c>
    </row>
    <row r="4" ht="18.75" customHeight="1" spans="1:8">
      <c r="A4" s="11" t="s">
        <v>185</v>
      </c>
      <c r="B4" s="11" t="s">
        <v>370</v>
      </c>
      <c r="C4" s="11" t="s">
        <v>371</v>
      </c>
      <c r="D4" s="11" t="s">
        <v>372</v>
      </c>
      <c r="E4" s="11" t="s">
        <v>373</v>
      </c>
      <c r="F4" s="42" t="s">
        <v>374</v>
      </c>
      <c r="G4" s="43"/>
      <c r="H4" s="44"/>
    </row>
    <row r="5" ht="18.75" customHeight="1" spans="1:8">
      <c r="A5" s="18"/>
      <c r="B5" s="18"/>
      <c r="C5" s="18"/>
      <c r="D5" s="18"/>
      <c r="E5" s="18"/>
      <c r="F5" s="45" t="s">
        <v>355</v>
      </c>
      <c r="G5" s="45" t="s">
        <v>375</v>
      </c>
      <c r="H5" s="45" t="s">
        <v>376</v>
      </c>
    </row>
    <row r="6" ht="18.75" customHeight="1" spans="1:8">
      <c r="A6" s="45">
        <v>1</v>
      </c>
      <c r="B6" s="45">
        <v>2</v>
      </c>
      <c r="C6" s="45">
        <v>3</v>
      </c>
      <c r="D6" s="45">
        <v>4</v>
      </c>
      <c r="E6" s="45">
        <v>5</v>
      </c>
      <c r="F6" s="45">
        <v>6</v>
      </c>
      <c r="G6" s="45">
        <v>7</v>
      </c>
      <c r="H6" s="45">
        <v>8</v>
      </c>
    </row>
    <row r="7" ht="18.75" customHeight="1" spans="1:8">
      <c r="A7" s="46"/>
      <c r="B7" s="46"/>
      <c r="C7" s="32"/>
      <c r="D7" s="32"/>
      <c r="E7" s="32"/>
      <c r="F7" s="47"/>
      <c r="G7" s="23"/>
      <c r="H7" s="23"/>
    </row>
    <row r="8" ht="18.75" customHeight="1" spans="1:8">
      <c r="A8" s="24" t="s">
        <v>56</v>
      </c>
      <c r="B8" s="48"/>
      <c r="C8" s="48"/>
      <c r="D8" s="48"/>
      <c r="E8" s="49"/>
      <c r="F8" s="47"/>
      <c r="G8" s="23"/>
      <c r="H8" s="23"/>
    </row>
    <row r="9" customHeight="1" spans="1:1">
      <c r="A9" s="36" t="s">
        <v>349</v>
      </c>
    </row>
  </sheetData>
  <mergeCells count="9">
    <mergeCell ref="A2:H2"/>
    <mergeCell ref="A3:C3"/>
    <mergeCell ref="F4:H4"/>
    <mergeCell ref="A8:E8"/>
    <mergeCell ref="A4:A5"/>
    <mergeCell ref="B4:B5"/>
    <mergeCell ref="C4:C5"/>
    <mergeCell ref="D4:D5"/>
    <mergeCell ref="E4:E5"/>
  </mergeCells>
  <pageMargins left="0.359027777777778" right="0.1" top="0.259027777777778" bottom="0.259027777777778" header="0" footer="0"/>
  <pageSetup paperSize="9" scale="81"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1"/>
  <sheetViews>
    <sheetView showZeros="0" workbookViewId="0">
      <selection activeCell="A11" sqref="A11"/>
    </sheetView>
  </sheetViews>
  <sheetFormatPr defaultColWidth="9.13333333333333" defaultRowHeight="14.25" customHeight="1"/>
  <cols>
    <col min="1" max="1" width="13.4285714285714" customWidth="1"/>
    <col min="2" max="2" width="43.8761904761905" customWidth="1"/>
    <col min="3" max="3" width="23.8571428571429" customWidth="1"/>
    <col min="4" max="4" width="11.1333333333333" customWidth="1"/>
    <col min="5" max="5" width="33.1619047619048" customWidth="1"/>
    <col min="6" max="6" width="9.85714285714286" customWidth="1"/>
    <col min="7" max="7" width="17.7047619047619" customWidth="1"/>
    <col min="8" max="11" width="15.4285714285714" customWidth="1"/>
  </cols>
  <sheetData>
    <row r="1" ht="15" customHeight="1" spans="4:11">
      <c r="D1" s="27"/>
      <c r="E1" s="27"/>
      <c r="F1" s="27"/>
      <c r="G1" s="27"/>
      <c r="H1" s="28"/>
      <c r="I1" s="28"/>
      <c r="J1" s="28"/>
      <c r="K1" s="37" t="s">
        <v>377</v>
      </c>
    </row>
    <row r="2" ht="42.75" customHeight="1" spans="1:11">
      <c r="A2" s="5" t="str">
        <f>"2025"&amp;"年转移支付补助项目支出预算表"</f>
        <v>2025年转移支付补助项目支出预算表</v>
      </c>
      <c r="B2" s="6"/>
      <c r="C2" s="6"/>
      <c r="D2" s="6"/>
      <c r="E2" s="6"/>
      <c r="F2" s="6"/>
      <c r="G2" s="6"/>
      <c r="H2" s="6"/>
      <c r="I2" s="6"/>
      <c r="J2" s="6"/>
      <c r="K2" s="6"/>
    </row>
    <row r="3" ht="18.75" customHeight="1" spans="1:11">
      <c r="A3" s="7" t="str">
        <f>"单位名称："&amp;"沧源佤族自治县岩帅镇团结中心完小"</f>
        <v>单位名称：沧源佤族自治县岩帅镇团结中心完小</v>
      </c>
      <c r="B3" s="8"/>
      <c r="C3" s="8"/>
      <c r="D3" s="8"/>
      <c r="E3" s="8"/>
      <c r="F3" s="8"/>
      <c r="G3" s="8"/>
      <c r="H3" s="9"/>
      <c r="I3" s="9"/>
      <c r="J3" s="9"/>
      <c r="K3" s="4" t="s">
        <v>171</v>
      </c>
    </row>
    <row r="4" ht="18.75" customHeight="1" spans="1:11">
      <c r="A4" s="10" t="s">
        <v>266</v>
      </c>
      <c r="B4" s="10" t="s">
        <v>187</v>
      </c>
      <c r="C4" s="10" t="s">
        <v>267</v>
      </c>
      <c r="D4" s="11" t="s">
        <v>188</v>
      </c>
      <c r="E4" s="11" t="s">
        <v>189</v>
      </c>
      <c r="F4" s="11" t="s">
        <v>268</v>
      </c>
      <c r="G4" s="11" t="s">
        <v>269</v>
      </c>
      <c r="H4" s="29" t="s">
        <v>56</v>
      </c>
      <c r="I4" s="12" t="s">
        <v>378</v>
      </c>
      <c r="J4" s="13"/>
      <c r="K4" s="14"/>
    </row>
    <row r="5" ht="18.75" customHeight="1" spans="1:11">
      <c r="A5" s="15"/>
      <c r="B5" s="15"/>
      <c r="C5" s="15"/>
      <c r="D5" s="16"/>
      <c r="E5" s="16"/>
      <c r="F5" s="16"/>
      <c r="G5" s="16"/>
      <c r="H5" s="30"/>
      <c r="I5" s="11" t="s">
        <v>59</v>
      </c>
      <c r="J5" s="11" t="s">
        <v>60</v>
      </c>
      <c r="K5" s="11" t="s">
        <v>61</v>
      </c>
    </row>
    <row r="6" ht="18.75" customHeight="1" spans="1:11">
      <c r="A6" s="17"/>
      <c r="B6" s="17"/>
      <c r="C6" s="17"/>
      <c r="D6" s="18"/>
      <c r="E6" s="18"/>
      <c r="F6" s="18"/>
      <c r="G6" s="18"/>
      <c r="H6" s="31"/>
      <c r="I6" s="18" t="s">
        <v>58</v>
      </c>
      <c r="J6" s="18"/>
      <c r="K6" s="18"/>
    </row>
    <row r="7" ht="18.75" customHeight="1" spans="1:11">
      <c r="A7" s="19">
        <v>1</v>
      </c>
      <c r="B7" s="19">
        <v>2</v>
      </c>
      <c r="C7" s="19">
        <v>3</v>
      </c>
      <c r="D7" s="19">
        <v>4</v>
      </c>
      <c r="E7" s="19">
        <v>5</v>
      </c>
      <c r="F7" s="19">
        <v>6</v>
      </c>
      <c r="G7" s="19">
        <v>7</v>
      </c>
      <c r="H7" s="19">
        <v>8</v>
      </c>
      <c r="I7" s="19">
        <v>9</v>
      </c>
      <c r="J7" s="20">
        <v>10</v>
      </c>
      <c r="K7" s="20">
        <v>11</v>
      </c>
    </row>
    <row r="8" ht="18.75" customHeight="1" spans="1:11">
      <c r="A8" s="32"/>
      <c r="B8" s="21"/>
      <c r="C8" s="32"/>
      <c r="D8" s="32"/>
      <c r="E8" s="32"/>
      <c r="F8" s="32"/>
      <c r="G8" s="32"/>
      <c r="H8" s="23"/>
      <c r="I8" s="23"/>
      <c r="J8" s="23"/>
      <c r="K8" s="23"/>
    </row>
    <row r="9" ht="18.75" customHeight="1" spans="1:11">
      <c r="A9" s="21"/>
      <c r="B9" s="21"/>
      <c r="C9" s="21"/>
      <c r="D9" s="21"/>
      <c r="E9" s="21"/>
      <c r="F9" s="21"/>
      <c r="G9" s="21"/>
      <c r="H9" s="23"/>
      <c r="I9" s="23"/>
      <c r="J9" s="23"/>
      <c r="K9" s="23"/>
    </row>
    <row r="10" ht="18.75" customHeight="1" spans="1:11">
      <c r="A10" s="33" t="s">
        <v>121</v>
      </c>
      <c r="B10" s="34"/>
      <c r="C10" s="34"/>
      <c r="D10" s="34"/>
      <c r="E10" s="34"/>
      <c r="F10" s="34"/>
      <c r="G10" s="35"/>
      <c r="H10" s="23"/>
      <c r="I10" s="23"/>
      <c r="J10" s="23"/>
      <c r="K10" s="23"/>
    </row>
    <row r="11" customHeight="1" spans="1:1">
      <c r="A11" s="36" t="s">
        <v>349</v>
      </c>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rintOptions horizontalCentered="1"/>
  <pageMargins left="0.388888888888889" right="0.388888888888889" top="0.579166666666667" bottom="0.579166666666667" header="0.5" footer="0.5"/>
  <pageSetup paperSize="9" scale="57"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10"/>
  <sheetViews>
    <sheetView showZeros="0" workbookViewId="0">
      <selection activeCell="F18" sqref="E18:F18"/>
    </sheetView>
  </sheetViews>
  <sheetFormatPr defaultColWidth="9.13333333333333" defaultRowHeight="14.25" customHeight="1" outlineLevelCol="6"/>
  <cols>
    <col min="1" max="1" width="29.4285714285714" customWidth="1"/>
    <col min="2" max="2" width="23.1333333333333" customWidth="1"/>
    <col min="3" max="3" width="31.5714285714286" customWidth="1"/>
    <col min="4" max="4" width="20.4285714285714" customWidth="1"/>
    <col min="5" max="7" width="23.8571428571429" customWidth="1"/>
  </cols>
  <sheetData>
    <row r="1" ht="15" customHeight="1" spans="1:7">
      <c r="A1" s="1"/>
      <c r="B1" s="1"/>
      <c r="C1" s="1"/>
      <c r="D1" s="2"/>
      <c r="E1" s="3"/>
      <c r="F1" s="3"/>
      <c r="G1" s="4" t="s">
        <v>379</v>
      </c>
    </row>
    <row r="2" ht="36.75" customHeight="1" spans="1:7">
      <c r="A2" s="5" t="str">
        <f>"2025"&amp;"年部门项目中期规划预算表"</f>
        <v>2025年部门项目中期规划预算表</v>
      </c>
      <c r="B2" s="6"/>
      <c r="C2" s="6"/>
      <c r="D2" s="6"/>
      <c r="E2" s="6"/>
      <c r="F2" s="6"/>
      <c r="G2" s="6"/>
    </row>
    <row r="3" ht="18.75" customHeight="1" spans="1:7">
      <c r="A3" s="7" t="str">
        <f>"单位名称："&amp;"沧源佤族自治县岩帅镇团结中心完小"</f>
        <v>单位名称：沧源佤族自治县岩帅镇团结中心完小</v>
      </c>
      <c r="B3" s="8"/>
      <c r="C3" s="8"/>
      <c r="D3" s="8"/>
      <c r="E3" s="9"/>
      <c r="F3" s="9"/>
      <c r="G3" s="4" t="s">
        <v>171</v>
      </c>
    </row>
    <row r="4" ht="18.75" customHeight="1" spans="1:7">
      <c r="A4" s="10" t="s">
        <v>267</v>
      </c>
      <c r="B4" s="10" t="s">
        <v>266</v>
      </c>
      <c r="C4" s="10" t="s">
        <v>187</v>
      </c>
      <c r="D4" s="11" t="s">
        <v>380</v>
      </c>
      <c r="E4" s="12" t="s">
        <v>59</v>
      </c>
      <c r="F4" s="13"/>
      <c r="G4" s="14"/>
    </row>
    <row r="5" ht="18.75" customHeight="1" spans="1:7">
      <c r="A5" s="15"/>
      <c r="B5" s="15"/>
      <c r="C5" s="15"/>
      <c r="D5" s="16"/>
      <c r="E5" s="10" t="str">
        <f>"2025"&amp;"年"</f>
        <v>2025年</v>
      </c>
      <c r="F5" s="10" t="str">
        <f>"2025"+1&amp;"年"</f>
        <v>2026年</v>
      </c>
      <c r="G5" s="11" t="str">
        <f>"2025"+2&amp;"年"</f>
        <v>2027年</v>
      </c>
    </row>
    <row r="6" ht="18.75" customHeight="1" spans="1:7">
      <c r="A6" s="17"/>
      <c r="B6" s="17"/>
      <c r="C6" s="17"/>
      <c r="D6" s="18"/>
      <c r="E6" s="17" t="s">
        <v>58</v>
      </c>
      <c r="F6" s="17"/>
      <c r="G6" s="18"/>
    </row>
    <row r="7" ht="18.75" customHeight="1" spans="1:7">
      <c r="A7" s="19">
        <v>1</v>
      </c>
      <c r="B7" s="19">
        <v>2</v>
      </c>
      <c r="C7" s="19">
        <v>3</v>
      </c>
      <c r="D7" s="19">
        <v>4</v>
      </c>
      <c r="E7" s="19">
        <v>5</v>
      </c>
      <c r="F7" s="19">
        <v>6</v>
      </c>
      <c r="G7" s="20">
        <v>7</v>
      </c>
    </row>
    <row r="8" ht="18.75" customHeight="1" spans="1:7">
      <c r="A8" s="21" t="s">
        <v>71</v>
      </c>
      <c r="B8" s="22"/>
      <c r="C8" s="22"/>
      <c r="D8" s="21"/>
      <c r="E8" s="23">
        <v>280000</v>
      </c>
      <c r="F8" s="23"/>
      <c r="G8" s="23"/>
    </row>
    <row r="9" ht="18.75" customHeight="1" spans="1:7">
      <c r="A9" s="21"/>
      <c r="B9" s="21" t="s">
        <v>381</v>
      </c>
      <c r="C9" s="21" t="s">
        <v>272</v>
      </c>
      <c r="D9" s="21" t="s">
        <v>382</v>
      </c>
      <c r="E9" s="23">
        <v>280000</v>
      </c>
      <c r="F9" s="23"/>
      <c r="G9" s="23"/>
    </row>
    <row r="10" ht="18.75" customHeight="1" spans="1:7">
      <c r="A10" s="24" t="s">
        <v>56</v>
      </c>
      <c r="B10" s="25" t="s">
        <v>383</v>
      </c>
      <c r="C10" s="25"/>
      <c r="D10" s="26"/>
      <c r="E10" s="23">
        <v>280000</v>
      </c>
      <c r="F10" s="23"/>
      <c r="G10" s="23"/>
    </row>
  </sheetData>
  <mergeCells count="11">
    <mergeCell ref="A2:G2"/>
    <mergeCell ref="A3:D3"/>
    <mergeCell ref="E4:G4"/>
    <mergeCell ref="A10:D10"/>
    <mergeCell ref="A4:A6"/>
    <mergeCell ref="B4:B6"/>
    <mergeCell ref="C4:C6"/>
    <mergeCell ref="D4:D6"/>
    <mergeCell ref="E5:E6"/>
    <mergeCell ref="F5:F6"/>
    <mergeCell ref="G5:G6"/>
  </mergeCells>
  <printOptions horizontalCentered="1"/>
  <pageMargins left="0.388888888888889" right="0.388888888888889" top="0.579166666666667" bottom="0.579166666666667" header="0.5" footer="0.5"/>
  <pageSetup paperSize="9" scale="57"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S9"/>
  <sheetViews>
    <sheetView showZeros="0" workbookViewId="0">
      <selection activeCell="A1" sqref="A1"/>
    </sheetView>
  </sheetViews>
  <sheetFormatPr defaultColWidth="9.13333333333333" defaultRowHeight="14.25" customHeight="1"/>
  <cols>
    <col min="1" max="1" width="21.1333333333333" customWidth="1"/>
    <col min="2" max="2" width="35.2857142857143" customWidth="1"/>
    <col min="3" max="8" width="20.4285714285714" customWidth="1"/>
    <col min="9" max="11" width="20.5714285714286" customWidth="1"/>
    <col min="12" max="12" width="20.4285714285714" customWidth="1"/>
    <col min="13" max="13" width="20.5714285714286" customWidth="1"/>
    <col min="14" max="19" width="20.4285714285714" customWidth="1"/>
  </cols>
  <sheetData>
    <row r="1" ht="15" customHeight="1" spans="10:19">
      <c r="J1" s="211"/>
      <c r="O1" s="65"/>
      <c r="P1" s="65"/>
      <c r="Q1" s="65"/>
      <c r="R1" s="65"/>
      <c r="S1" s="37" t="s">
        <v>53</v>
      </c>
    </row>
    <row r="2" ht="57.75" customHeight="1" spans="1:19">
      <c r="A2" s="124" t="str">
        <f>"2025"&amp;"年部门收入预算表"</f>
        <v>2025年部门收入预算表</v>
      </c>
      <c r="B2" s="196"/>
      <c r="C2" s="196"/>
      <c r="D2" s="196"/>
      <c r="E2" s="196"/>
      <c r="F2" s="196"/>
      <c r="G2" s="196"/>
      <c r="H2" s="196"/>
      <c r="I2" s="196"/>
      <c r="J2" s="196"/>
      <c r="K2" s="196"/>
      <c r="L2" s="196"/>
      <c r="M2" s="196"/>
      <c r="N2" s="196"/>
      <c r="O2" s="212"/>
      <c r="P2" s="212"/>
      <c r="Q2" s="212"/>
      <c r="R2" s="212"/>
      <c r="S2" s="212"/>
    </row>
    <row r="3" ht="18.75" customHeight="1" spans="1:19">
      <c r="A3" s="40" t="str">
        <f>"单位名称："&amp;"沧源佤族自治县岩帅镇团结中心完小"</f>
        <v>单位名称：沧源佤族自治县岩帅镇团结中心完小</v>
      </c>
      <c r="B3" s="91"/>
      <c r="C3" s="91"/>
      <c r="D3" s="91"/>
      <c r="E3" s="91"/>
      <c r="F3" s="91"/>
      <c r="G3" s="91"/>
      <c r="H3" s="91"/>
      <c r="I3" s="91"/>
      <c r="J3" s="69"/>
      <c r="K3" s="91"/>
      <c r="L3" s="91"/>
      <c r="M3" s="91"/>
      <c r="N3" s="91"/>
      <c r="O3" s="69"/>
      <c r="P3" s="69"/>
      <c r="Q3" s="69"/>
      <c r="R3" s="69"/>
      <c r="S3" s="37" t="s">
        <v>1</v>
      </c>
    </row>
    <row r="4" ht="18.75" customHeight="1" spans="1:19">
      <c r="A4" s="197" t="s">
        <v>54</v>
      </c>
      <c r="B4" s="198" t="s">
        <v>55</v>
      </c>
      <c r="C4" s="198" t="s">
        <v>56</v>
      </c>
      <c r="D4" s="199" t="s">
        <v>57</v>
      </c>
      <c r="E4" s="200"/>
      <c r="F4" s="200"/>
      <c r="G4" s="200"/>
      <c r="H4" s="200"/>
      <c r="I4" s="200"/>
      <c r="J4" s="213"/>
      <c r="K4" s="200"/>
      <c r="L4" s="200"/>
      <c r="M4" s="200"/>
      <c r="N4" s="214"/>
      <c r="O4" s="199" t="s">
        <v>46</v>
      </c>
      <c r="P4" s="199"/>
      <c r="Q4" s="199"/>
      <c r="R4" s="199"/>
      <c r="S4" s="217"/>
    </row>
    <row r="5" ht="18.75" customHeight="1" spans="1:19">
      <c r="A5" s="201"/>
      <c r="B5" s="202"/>
      <c r="C5" s="202"/>
      <c r="D5" s="203" t="s">
        <v>58</v>
      </c>
      <c r="E5" s="203" t="s">
        <v>59</v>
      </c>
      <c r="F5" s="203" t="s">
        <v>60</v>
      </c>
      <c r="G5" s="203" t="s">
        <v>61</v>
      </c>
      <c r="H5" s="203" t="s">
        <v>62</v>
      </c>
      <c r="I5" s="215" t="s">
        <v>63</v>
      </c>
      <c r="J5" s="215"/>
      <c r="K5" s="215"/>
      <c r="L5" s="215"/>
      <c r="M5" s="215"/>
      <c r="N5" s="206"/>
      <c r="O5" s="203" t="s">
        <v>58</v>
      </c>
      <c r="P5" s="203" t="s">
        <v>59</v>
      </c>
      <c r="Q5" s="203" t="s">
        <v>60</v>
      </c>
      <c r="R5" s="203" t="s">
        <v>61</v>
      </c>
      <c r="S5" s="203" t="s">
        <v>64</v>
      </c>
    </row>
    <row r="6" ht="18.75" customHeight="1" spans="1:19">
      <c r="A6" s="204"/>
      <c r="B6" s="205"/>
      <c r="C6" s="205"/>
      <c r="D6" s="206"/>
      <c r="E6" s="206"/>
      <c r="F6" s="206"/>
      <c r="G6" s="206"/>
      <c r="H6" s="206"/>
      <c r="I6" s="205" t="s">
        <v>58</v>
      </c>
      <c r="J6" s="205" t="s">
        <v>65</v>
      </c>
      <c r="K6" s="205" t="s">
        <v>66</v>
      </c>
      <c r="L6" s="205" t="s">
        <v>67</v>
      </c>
      <c r="M6" s="205" t="s">
        <v>68</v>
      </c>
      <c r="N6" s="205" t="s">
        <v>69</v>
      </c>
      <c r="O6" s="216"/>
      <c r="P6" s="216"/>
      <c r="Q6" s="216"/>
      <c r="R6" s="216"/>
      <c r="S6" s="206"/>
    </row>
    <row r="7" ht="18.75" customHeight="1" spans="1:19">
      <c r="A7" s="19">
        <v>1</v>
      </c>
      <c r="B7" s="19">
        <v>2</v>
      </c>
      <c r="C7" s="19">
        <v>3</v>
      </c>
      <c r="D7" s="19">
        <v>4</v>
      </c>
      <c r="E7" s="19">
        <v>5</v>
      </c>
      <c r="F7" s="19">
        <v>6</v>
      </c>
      <c r="G7" s="19">
        <v>7</v>
      </c>
      <c r="H7" s="19">
        <v>8</v>
      </c>
      <c r="I7" s="19">
        <v>9</v>
      </c>
      <c r="J7" s="19">
        <v>10</v>
      </c>
      <c r="K7" s="19">
        <v>11</v>
      </c>
      <c r="L7" s="19">
        <v>12</v>
      </c>
      <c r="M7" s="19">
        <v>13</v>
      </c>
      <c r="N7" s="19">
        <v>14</v>
      </c>
      <c r="O7" s="19">
        <v>15</v>
      </c>
      <c r="P7" s="19">
        <v>16</v>
      </c>
      <c r="Q7" s="19">
        <v>17</v>
      </c>
      <c r="R7" s="19">
        <v>18</v>
      </c>
      <c r="S7" s="19">
        <v>19</v>
      </c>
    </row>
    <row r="8" ht="18.75" customHeight="1" spans="1:19">
      <c r="A8" s="207" t="s">
        <v>70</v>
      </c>
      <c r="B8" s="208" t="s">
        <v>71</v>
      </c>
      <c r="C8" s="23">
        <v>19598779.24</v>
      </c>
      <c r="D8" s="23">
        <v>19598779.24</v>
      </c>
      <c r="E8" s="23">
        <v>18885979.24</v>
      </c>
      <c r="F8" s="23"/>
      <c r="G8" s="23"/>
      <c r="H8" s="23"/>
      <c r="I8" s="23">
        <v>712800</v>
      </c>
      <c r="J8" s="23"/>
      <c r="K8" s="23"/>
      <c r="L8" s="23"/>
      <c r="M8" s="23"/>
      <c r="N8" s="23">
        <v>712800</v>
      </c>
      <c r="O8" s="23"/>
      <c r="P8" s="23"/>
      <c r="Q8" s="23"/>
      <c r="R8" s="23"/>
      <c r="S8" s="23"/>
    </row>
    <row r="9" ht="18.75" customHeight="1" spans="1:19">
      <c r="A9" s="209" t="s">
        <v>56</v>
      </c>
      <c r="B9" s="210"/>
      <c r="C9" s="23">
        <v>19598779.24</v>
      </c>
      <c r="D9" s="23">
        <v>19598779.24</v>
      </c>
      <c r="E9" s="23">
        <v>18885979.24</v>
      </c>
      <c r="F9" s="23"/>
      <c r="G9" s="23"/>
      <c r="H9" s="23"/>
      <c r="I9" s="23">
        <v>712800</v>
      </c>
      <c r="J9" s="23"/>
      <c r="K9" s="23"/>
      <c r="L9" s="23"/>
      <c r="M9" s="23"/>
      <c r="N9" s="23">
        <v>712800</v>
      </c>
      <c r="O9" s="23"/>
      <c r="P9" s="23"/>
      <c r="Q9" s="23"/>
      <c r="R9" s="23"/>
      <c r="S9" s="23"/>
    </row>
  </sheetData>
  <mergeCells count="19">
    <mergeCell ref="A2:S2"/>
    <mergeCell ref="A3:D3"/>
    <mergeCell ref="D4:N4"/>
    <mergeCell ref="O4:S4"/>
    <mergeCell ref="I5:N5"/>
    <mergeCell ref="A9:B9"/>
    <mergeCell ref="A4:A6"/>
    <mergeCell ref="B4:B6"/>
    <mergeCell ref="C4:C6"/>
    <mergeCell ref="D5:D6"/>
    <mergeCell ref="E5:E6"/>
    <mergeCell ref="F5:F6"/>
    <mergeCell ref="G5:G6"/>
    <mergeCell ref="H5:H6"/>
    <mergeCell ref="O5:O6"/>
    <mergeCell ref="P5:P6"/>
    <mergeCell ref="Q5:Q6"/>
    <mergeCell ref="R5:R6"/>
    <mergeCell ref="S5:S6"/>
  </mergeCells>
  <printOptions horizontalCentered="1"/>
  <pageMargins left="0.388888888888889" right="0.388888888888889" top="0.509027777777778" bottom="0.509027777777778" header="0.309027777777778" footer="0.309027777777778"/>
  <pageSetup paperSize="9" scale="56"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O26"/>
  <sheetViews>
    <sheetView showZeros="0" tabSelected="1" workbookViewId="0">
      <selection activeCell="H16" sqref="H16"/>
    </sheetView>
  </sheetViews>
  <sheetFormatPr defaultColWidth="9.13333333333333" defaultRowHeight="14.25" customHeight="1"/>
  <cols>
    <col min="1" max="1" width="14.2857142857143" customWidth="1"/>
    <col min="2" max="2" width="37.7047619047619" customWidth="1"/>
    <col min="3" max="6" width="19.1333333333333" customWidth="1"/>
    <col min="7" max="8" width="19" customWidth="1"/>
    <col min="9" max="9" width="18.8571428571429" customWidth="1"/>
    <col min="10" max="11" width="19" customWidth="1"/>
    <col min="12" max="14" width="18.8571428571429" customWidth="1"/>
    <col min="15" max="15" width="19" customWidth="1"/>
  </cols>
  <sheetData>
    <row r="1" ht="15" customHeight="1" spans="1:15">
      <c r="A1" s="1"/>
      <c r="B1" s="1"/>
      <c r="C1" s="1"/>
      <c r="D1" s="185"/>
      <c r="E1" s="1"/>
      <c r="F1" s="1"/>
      <c r="G1" s="1"/>
      <c r="H1" s="185"/>
      <c r="I1" s="1"/>
      <c r="J1" s="185"/>
      <c r="K1" s="1"/>
      <c r="L1" s="1"/>
      <c r="M1" s="1"/>
      <c r="N1" s="1"/>
      <c r="O1" s="38" t="s">
        <v>72</v>
      </c>
    </row>
    <row r="2" ht="42" customHeight="1" spans="1:15">
      <c r="A2" s="5" t="str">
        <f>"2025"&amp;"年部门支出预算表"</f>
        <v>2025年部门支出预算表</v>
      </c>
      <c r="B2" s="186"/>
      <c r="C2" s="186"/>
      <c r="D2" s="186"/>
      <c r="E2" s="186"/>
      <c r="F2" s="186"/>
      <c r="G2" s="186"/>
      <c r="H2" s="186"/>
      <c r="I2" s="186"/>
      <c r="J2" s="186"/>
      <c r="K2" s="186"/>
      <c r="L2" s="186"/>
      <c r="M2" s="186"/>
      <c r="N2" s="186"/>
      <c r="O2" s="186"/>
    </row>
    <row r="3" ht="18.75" customHeight="1" spans="1:15">
      <c r="A3" s="187" t="str">
        <f>"单位名称："&amp;"沧源佤族自治县岩帅镇团结中心完小"</f>
        <v>单位名称：沧源佤族自治县岩帅镇团结中心完小</v>
      </c>
      <c r="B3" s="188"/>
      <c r="C3" s="60"/>
      <c r="D3" s="28"/>
      <c r="E3" s="60"/>
      <c r="F3" s="60"/>
      <c r="G3" s="60"/>
      <c r="H3" s="28"/>
      <c r="I3" s="60"/>
      <c r="J3" s="28"/>
      <c r="K3" s="60"/>
      <c r="L3" s="60"/>
      <c r="M3" s="195"/>
      <c r="N3" s="195"/>
      <c r="O3" s="38" t="s">
        <v>1</v>
      </c>
    </row>
    <row r="4" ht="18.75" customHeight="1" spans="1:15">
      <c r="A4" s="10" t="s">
        <v>73</v>
      </c>
      <c r="B4" s="10" t="s">
        <v>74</v>
      </c>
      <c r="C4" s="10" t="s">
        <v>56</v>
      </c>
      <c r="D4" s="12" t="s">
        <v>59</v>
      </c>
      <c r="E4" s="72" t="s">
        <v>75</v>
      </c>
      <c r="F4" s="133" t="s">
        <v>76</v>
      </c>
      <c r="G4" s="10" t="s">
        <v>60</v>
      </c>
      <c r="H4" s="10" t="s">
        <v>61</v>
      </c>
      <c r="I4" s="10" t="s">
        <v>77</v>
      </c>
      <c r="J4" s="12" t="s">
        <v>78</v>
      </c>
      <c r="K4" s="13"/>
      <c r="L4" s="13"/>
      <c r="M4" s="13"/>
      <c r="N4" s="13"/>
      <c r="O4" s="14"/>
    </row>
    <row r="5" ht="30" customHeight="1" spans="1:15">
      <c r="A5" s="18"/>
      <c r="B5" s="18"/>
      <c r="C5" s="18"/>
      <c r="D5" s="64" t="s">
        <v>58</v>
      </c>
      <c r="E5" s="90" t="s">
        <v>75</v>
      </c>
      <c r="F5" s="90" t="s">
        <v>76</v>
      </c>
      <c r="G5" s="18"/>
      <c r="H5" s="18"/>
      <c r="I5" s="18"/>
      <c r="J5" s="64" t="s">
        <v>58</v>
      </c>
      <c r="K5" s="45" t="s">
        <v>79</v>
      </c>
      <c r="L5" s="45" t="s">
        <v>80</v>
      </c>
      <c r="M5" s="45" t="s">
        <v>81</v>
      </c>
      <c r="N5" s="45" t="s">
        <v>82</v>
      </c>
      <c r="O5" s="45" t="s">
        <v>83</v>
      </c>
    </row>
    <row r="6" ht="18.75" customHeight="1" spans="1:15">
      <c r="A6" s="113">
        <v>1</v>
      </c>
      <c r="B6" s="113">
        <v>2</v>
      </c>
      <c r="C6" s="64">
        <v>3</v>
      </c>
      <c r="D6" s="64">
        <v>4</v>
      </c>
      <c r="E6" s="64">
        <v>5</v>
      </c>
      <c r="F6" s="64">
        <v>6</v>
      </c>
      <c r="G6" s="64">
        <v>7</v>
      </c>
      <c r="H6" s="64">
        <v>8</v>
      </c>
      <c r="I6" s="64">
        <v>9</v>
      </c>
      <c r="J6" s="64">
        <v>10</v>
      </c>
      <c r="K6" s="64">
        <v>11</v>
      </c>
      <c r="L6" s="64">
        <v>12</v>
      </c>
      <c r="M6" s="64">
        <v>13</v>
      </c>
      <c r="N6" s="64">
        <v>14</v>
      </c>
      <c r="O6" s="64">
        <v>15</v>
      </c>
    </row>
    <row r="7" ht="18.75" customHeight="1" spans="1:15">
      <c r="A7" s="128" t="s">
        <v>84</v>
      </c>
      <c r="B7" s="174" t="s">
        <v>85</v>
      </c>
      <c r="C7" s="23">
        <v>15037034.1</v>
      </c>
      <c r="D7" s="23">
        <v>14324234.1</v>
      </c>
      <c r="E7" s="23">
        <v>14044234.1</v>
      </c>
      <c r="F7" s="23">
        <v>280000</v>
      </c>
      <c r="G7" s="23"/>
      <c r="H7" s="23"/>
      <c r="I7" s="23"/>
      <c r="J7" s="23">
        <v>712800</v>
      </c>
      <c r="K7" s="23"/>
      <c r="L7" s="23"/>
      <c r="M7" s="23"/>
      <c r="N7" s="23"/>
      <c r="O7" s="23">
        <v>712800</v>
      </c>
    </row>
    <row r="8" ht="18.75" customHeight="1" spans="1:15">
      <c r="A8" s="189" t="s">
        <v>86</v>
      </c>
      <c r="B8" s="225" t="s">
        <v>87</v>
      </c>
      <c r="C8" s="23">
        <v>15037034.1</v>
      </c>
      <c r="D8" s="23">
        <v>14324234.1</v>
      </c>
      <c r="E8" s="23">
        <v>14044234.1</v>
      </c>
      <c r="F8" s="23">
        <v>280000</v>
      </c>
      <c r="G8" s="23"/>
      <c r="H8" s="23"/>
      <c r="I8" s="23"/>
      <c r="J8" s="23">
        <v>712800</v>
      </c>
      <c r="K8" s="23"/>
      <c r="L8" s="23"/>
      <c r="M8" s="23"/>
      <c r="N8" s="23"/>
      <c r="O8" s="23">
        <v>712800</v>
      </c>
    </row>
    <row r="9" ht="18.75" customHeight="1" spans="1:15">
      <c r="A9" s="191" t="s">
        <v>88</v>
      </c>
      <c r="B9" s="226" t="s">
        <v>89</v>
      </c>
      <c r="C9" s="23">
        <v>1940488.04</v>
      </c>
      <c r="D9" s="23">
        <v>1940488.04</v>
      </c>
      <c r="E9" s="23">
        <v>1710488.04</v>
      </c>
      <c r="F9" s="23">
        <v>230000</v>
      </c>
      <c r="G9" s="23"/>
      <c r="H9" s="23"/>
      <c r="I9" s="23"/>
      <c r="J9" s="23"/>
      <c r="K9" s="23"/>
      <c r="L9" s="23"/>
      <c r="M9" s="23"/>
      <c r="N9" s="23"/>
      <c r="O9" s="23"/>
    </row>
    <row r="10" ht="18.75" customHeight="1" spans="1:15">
      <c r="A10" s="191" t="s">
        <v>90</v>
      </c>
      <c r="B10" s="226" t="s">
        <v>91</v>
      </c>
      <c r="C10" s="23">
        <v>13096546.06</v>
      </c>
      <c r="D10" s="23">
        <v>12383746.06</v>
      </c>
      <c r="E10" s="23">
        <v>12333746.06</v>
      </c>
      <c r="F10" s="23">
        <v>50000</v>
      </c>
      <c r="G10" s="23"/>
      <c r="H10" s="23"/>
      <c r="I10" s="23"/>
      <c r="J10" s="23">
        <v>712800</v>
      </c>
      <c r="K10" s="23"/>
      <c r="L10" s="23"/>
      <c r="M10" s="23"/>
      <c r="N10" s="23"/>
      <c r="O10" s="23">
        <v>712800</v>
      </c>
    </row>
    <row r="11" ht="18.75" customHeight="1" spans="1:15">
      <c r="A11" s="128" t="s">
        <v>92</v>
      </c>
      <c r="B11" s="174" t="s">
        <v>93</v>
      </c>
      <c r="C11" s="23">
        <v>2685757.16</v>
      </c>
      <c r="D11" s="23">
        <v>2685757.16</v>
      </c>
      <c r="E11" s="23">
        <v>2685757.16</v>
      </c>
      <c r="F11" s="23"/>
      <c r="G11" s="23"/>
      <c r="H11" s="23"/>
      <c r="I11" s="23"/>
      <c r="J11" s="23"/>
      <c r="K11" s="23"/>
      <c r="L11" s="23"/>
      <c r="M11" s="23"/>
      <c r="N11" s="23"/>
      <c r="O11" s="23"/>
    </row>
    <row r="12" ht="18.75" customHeight="1" spans="1:15">
      <c r="A12" s="189" t="s">
        <v>94</v>
      </c>
      <c r="B12" s="225" t="s">
        <v>95</v>
      </c>
      <c r="C12" s="23">
        <v>2606701.16</v>
      </c>
      <c r="D12" s="23">
        <v>2606701.16</v>
      </c>
      <c r="E12" s="23">
        <v>2606701.16</v>
      </c>
      <c r="F12" s="23"/>
      <c r="G12" s="23"/>
      <c r="H12" s="23"/>
      <c r="I12" s="23"/>
      <c r="J12" s="23"/>
      <c r="K12" s="23"/>
      <c r="L12" s="23"/>
      <c r="M12" s="23"/>
      <c r="N12" s="23"/>
      <c r="O12" s="23"/>
    </row>
    <row r="13" ht="18.75" customHeight="1" spans="1:15">
      <c r="A13" s="191" t="s">
        <v>96</v>
      </c>
      <c r="B13" s="226" t="s">
        <v>97</v>
      </c>
      <c r="C13" s="23">
        <v>1078696.2</v>
      </c>
      <c r="D13" s="23">
        <v>1078696.2</v>
      </c>
      <c r="E13" s="23">
        <v>1078696.2</v>
      </c>
      <c r="F13" s="23"/>
      <c r="G13" s="23"/>
      <c r="H13" s="23"/>
      <c r="I13" s="23"/>
      <c r="J13" s="23"/>
      <c r="K13" s="23"/>
      <c r="L13" s="23"/>
      <c r="M13" s="23"/>
      <c r="N13" s="23"/>
      <c r="O13" s="23"/>
    </row>
    <row r="14" ht="18.75" customHeight="1" spans="1:15">
      <c r="A14" s="191" t="s">
        <v>98</v>
      </c>
      <c r="B14" s="226" t="s">
        <v>99</v>
      </c>
      <c r="C14" s="23">
        <v>1528004.96</v>
      </c>
      <c r="D14" s="23">
        <v>1528004.96</v>
      </c>
      <c r="E14" s="23">
        <v>1528004.96</v>
      </c>
      <c r="F14" s="23"/>
      <c r="G14" s="23"/>
      <c r="H14" s="23"/>
      <c r="I14" s="23"/>
      <c r="J14" s="23"/>
      <c r="K14" s="23"/>
      <c r="L14" s="23"/>
      <c r="M14" s="23"/>
      <c r="N14" s="23"/>
      <c r="O14" s="23"/>
    </row>
    <row r="15" ht="18.75" customHeight="1" spans="1:15">
      <c r="A15" s="189" t="s">
        <v>100</v>
      </c>
      <c r="B15" s="225" t="s">
        <v>101</v>
      </c>
      <c r="C15" s="23">
        <v>78156</v>
      </c>
      <c r="D15" s="23">
        <v>78156</v>
      </c>
      <c r="E15" s="23">
        <v>78156</v>
      </c>
      <c r="F15" s="23"/>
      <c r="G15" s="23"/>
      <c r="H15" s="23"/>
      <c r="I15" s="23"/>
      <c r="J15" s="23"/>
      <c r="K15" s="23"/>
      <c r="L15" s="23"/>
      <c r="M15" s="23"/>
      <c r="N15" s="23"/>
      <c r="O15" s="23"/>
    </row>
    <row r="16" ht="18.75" customHeight="1" spans="1:15">
      <c r="A16" s="191" t="s">
        <v>102</v>
      </c>
      <c r="B16" s="226" t="s">
        <v>103</v>
      </c>
      <c r="C16" s="23">
        <v>78156</v>
      </c>
      <c r="D16" s="23">
        <v>78156</v>
      </c>
      <c r="E16" s="23">
        <v>78156</v>
      </c>
      <c r="F16" s="23"/>
      <c r="G16" s="23"/>
      <c r="H16" s="23"/>
      <c r="I16" s="23"/>
      <c r="J16" s="23"/>
      <c r="K16" s="23"/>
      <c r="L16" s="23"/>
      <c r="M16" s="23"/>
      <c r="N16" s="23"/>
      <c r="O16" s="23"/>
    </row>
    <row r="17" ht="18.75" customHeight="1" spans="1:15">
      <c r="A17" s="189" t="s">
        <v>104</v>
      </c>
      <c r="B17" s="225" t="s">
        <v>105</v>
      </c>
      <c r="C17" s="23">
        <v>900</v>
      </c>
      <c r="D17" s="23">
        <v>900</v>
      </c>
      <c r="E17" s="23">
        <v>900</v>
      </c>
      <c r="F17" s="23"/>
      <c r="G17" s="23"/>
      <c r="H17" s="23"/>
      <c r="I17" s="23"/>
      <c r="J17" s="23"/>
      <c r="K17" s="23"/>
      <c r="L17" s="23"/>
      <c r="M17" s="23"/>
      <c r="N17" s="23"/>
      <c r="O17" s="23"/>
    </row>
    <row r="18" ht="18.75" customHeight="1" spans="1:15">
      <c r="A18" s="191" t="s">
        <v>106</v>
      </c>
      <c r="B18" s="226" t="s">
        <v>105</v>
      </c>
      <c r="C18" s="23">
        <v>900</v>
      </c>
      <c r="D18" s="23">
        <v>900</v>
      </c>
      <c r="E18" s="23">
        <v>900</v>
      </c>
      <c r="F18" s="23"/>
      <c r="G18" s="23"/>
      <c r="H18" s="23"/>
      <c r="I18" s="23"/>
      <c r="J18" s="23"/>
      <c r="K18" s="23"/>
      <c r="L18" s="23"/>
      <c r="M18" s="23"/>
      <c r="N18" s="23"/>
      <c r="O18" s="23"/>
    </row>
    <row r="19" ht="18.75" customHeight="1" spans="1:15">
      <c r="A19" s="128" t="s">
        <v>107</v>
      </c>
      <c r="B19" s="174" t="s">
        <v>108</v>
      </c>
      <c r="C19" s="23">
        <v>729984.26</v>
      </c>
      <c r="D19" s="23">
        <v>729984.26</v>
      </c>
      <c r="E19" s="23">
        <v>729984.26</v>
      </c>
      <c r="F19" s="23"/>
      <c r="G19" s="23"/>
      <c r="H19" s="23"/>
      <c r="I19" s="23"/>
      <c r="J19" s="23"/>
      <c r="K19" s="23"/>
      <c r="L19" s="23"/>
      <c r="M19" s="23"/>
      <c r="N19" s="23"/>
      <c r="O19" s="23"/>
    </row>
    <row r="20" ht="18.75" customHeight="1" spans="1:15">
      <c r="A20" s="189" t="s">
        <v>109</v>
      </c>
      <c r="B20" s="225" t="s">
        <v>110</v>
      </c>
      <c r="C20" s="23">
        <v>729984.26</v>
      </c>
      <c r="D20" s="23">
        <v>729984.26</v>
      </c>
      <c r="E20" s="23">
        <v>729984.26</v>
      </c>
      <c r="F20" s="23"/>
      <c r="G20" s="23"/>
      <c r="H20" s="23"/>
      <c r="I20" s="23"/>
      <c r="J20" s="23"/>
      <c r="K20" s="23"/>
      <c r="L20" s="23"/>
      <c r="M20" s="23"/>
      <c r="N20" s="23"/>
      <c r="O20" s="23"/>
    </row>
    <row r="21" ht="18.75" customHeight="1" spans="1:15">
      <c r="A21" s="191" t="s">
        <v>111</v>
      </c>
      <c r="B21" s="226" t="s">
        <v>112</v>
      </c>
      <c r="C21" s="23">
        <v>678052.2</v>
      </c>
      <c r="D21" s="23">
        <v>678052.2</v>
      </c>
      <c r="E21" s="23">
        <v>678052.2</v>
      </c>
      <c r="F21" s="23"/>
      <c r="G21" s="23"/>
      <c r="H21" s="23"/>
      <c r="I21" s="23"/>
      <c r="J21" s="23"/>
      <c r="K21" s="23"/>
      <c r="L21" s="23"/>
      <c r="M21" s="23"/>
      <c r="N21" s="23"/>
      <c r="O21" s="23"/>
    </row>
    <row r="22" ht="18.75" customHeight="1" spans="1:15">
      <c r="A22" s="191" t="s">
        <v>113</v>
      </c>
      <c r="B22" s="226" t="s">
        <v>114</v>
      </c>
      <c r="C22" s="23">
        <v>51932.06</v>
      </c>
      <c r="D22" s="23">
        <v>51932.06</v>
      </c>
      <c r="E22" s="23">
        <v>51932.06</v>
      </c>
      <c r="F22" s="23"/>
      <c r="G22" s="23"/>
      <c r="H22" s="23"/>
      <c r="I22" s="23"/>
      <c r="J22" s="23"/>
      <c r="K22" s="23"/>
      <c r="L22" s="23"/>
      <c r="M22" s="23"/>
      <c r="N22" s="23"/>
      <c r="O22" s="23"/>
    </row>
    <row r="23" ht="18.75" customHeight="1" spans="1:15">
      <c r="A23" s="128" t="s">
        <v>115</v>
      </c>
      <c r="B23" s="174" t="s">
        <v>116</v>
      </c>
      <c r="C23" s="23">
        <v>1146003.72</v>
      </c>
      <c r="D23" s="23">
        <v>1146003.72</v>
      </c>
      <c r="E23" s="23">
        <v>1146003.72</v>
      </c>
      <c r="F23" s="23"/>
      <c r="G23" s="23"/>
      <c r="H23" s="23"/>
      <c r="I23" s="23"/>
      <c r="J23" s="23"/>
      <c r="K23" s="23"/>
      <c r="L23" s="23"/>
      <c r="M23" s="23"/>
      <c r="N23" s="23"/>
      <c r="O23" s="23"/>
    </row>
    <row r="24" ht="18.75" customHeight="1" spans="1:15">
      <c r="A24" s="189" t="s">
        <v>117</v>
      </c>
      <c r="B24" s="225" t="s">
        <v>118</v>
      </c>
      <c r="C24" s="23">
        <v>1146003.72</v>
      </c>
      <c r="D24" s="23">
        <v>1146003.72</v>
      </c>
      <c r="E24" s="23">
        <v>1146003.72</v>
      </c>
      <c r="F24" s="23"/>
      <c r="G24" s="23"/>
      <c r="H24" s="23"/>
      <c r="I24" s="23"/>
      <c r="J24" s="23"/>
      <c r="K24" s="23"/>
      <c r="L24" s="23"/>
      <c r="M24" s="23"/>
      <c r="N24" s="23"/>
      <c r="O24" s="23"/>
    </row>
    <row r="25" ht="18.75" customHeight="1" spans="1:15">
      <c r="A25" s="191" t="s">
        <v>119</v>
      </c>
      <c r="B25" s="226" t="s">
        <v>120</v>
      </c>
      <c r="C25" s="23">
        <v>1146003.72</v>
      </c>
      <c r="D25" s="23">
        <v>1146003.72</v>
      </c>
      <c r="E25" s="23">
        <v>1146003.72</v>
      </c>
      <c r="F25" s="23"/>
      <c r="G25" s="23"/>
      <c r="H25" s="23"/>
      <c r="I25" s="23"/>
      <c r="J25" s="23"/>
      <c r="K25" s="23"/>
      <c r="L25" s="23"/>
      <c r="M25" s="23"/>
      <c r="N25" s="23"/>
      <c r="O25" s="23"/>
    </row>
    <row r="26" ht="18.75" customHeight="1" spans="1:15">
      <c r="A26" s="193" t="s">
        <v>121</v>
      </c>
      <c r="B26" s="194" t="s">
        <v>121</v>
      </c>
      <c r="C26" s="23">
        <v>19598779.24</v>
      </c>
      <c r="D26" s="23">
        <v>18885979.24</v>
      </c>
      <c r="E26" s="23">
        <v>18605979.24</v>
      </c>
      <c r="F26" s="23">
        <v>280000</v>
      </c>
      <c r="G26" s="23"/>
      <c r="H26" s="23"/>
      <c r="I26" s="23"/>
      <c r="J26" s="23">
        <v>712800</v>
      </c>
      <c r="K26" s="23"/>
      <c r="L26" s="23"/>
      <c r="M26" s="23"/>
      <c r="N26" s="23"/>
      <c r="O26" s="23">
        <v>712800</v>
      </c>
    </row>
  </sheetData>
  <mergeCells count="11">
    <mergeCell ref="A2:O2"/>
    <mergeCell ref="A3:L3"/>
    <mergeCell ref="D4:F4"/>
    <mergeCell ref="J4:O4"/>
    <mergeCell ref="A26:B26"/>
    <mergeCell ref="A4:A5"/>
    <mergeCell ref="B4:B5"/>
    <mergeCell ref="C4:C5"/>
    <mergeCell ref="G4:G5"/>
    <mergeCell ref="H4:H5"/>
    <mergeCell ref="I4:I5"/>
  </mergeCells>
  <printOptions horizontalCentered="1"/>
  <pageMargins left="0.388888888888889" right="0.388888888888889" top="0.509027777777778" bottom="0.509027777777778" header="0.309027777777778" footer="0.309027777777778"/>
  <pageSetup paperSize="9" scale="58"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6"/>
  <sheetViews>
    <sheetView showZeros="0" topLeftCell="A9" workbookViewId="0">
      <selection activeCell="B36" sqref="B36"/>
    </sheetView>
  </sheetViews>
  <sheetFormatPr defaultColWidth="9.13333333333333" defaultRowHeight="14.25" customHeight="1" outlineLevelCol="3"/>
  <cols>
    <col min="1" max="1" width="39.2857142857143" customWidth="1"/>
    <col min="2" max="2" width="30.8571428571429" customWidth="1"/>
    <col min="3" max="3" width="35.8571428571429" customWidth="1"/>
    <col min="4" max="4" width="29.8571428571429" customWidth="1"/>
  </cols>
  <sheetData>
    <row r="1" ht="15" customHeight="1" spans="1:4">
      <c r="A1" s="1"/>
      <c r="B1" s="1"/>
      <c r="C1" s="1"/>
      <c r="D1" s="38" t="s">
        <v>122</v>
      </c>
    </row>
    <row r="2" ht="36" customHeight="1" spans="1:4">
      <c r="A2" s="5" t="str">
        <f>"2025"&amp;"年部门财政拨款收支预算总表"</f>
        <v>2025年部门财政拨款收支预算总表</v>
      </c>
      <c r="B2" s="172"/>
      <c r="C2" s="172"/>
      <c r="D2" s="172"/>
    </row>
    <row r="3" ht="18.75" customHeight="1" spans="1:4">
      <c r="A3" s="7" t="str">
        <f>"单位名称："&amp;"沧源佤族自治县岩帅镇团结中心完小"</f>
        <v>单位名称：沧源佤族自治县岩帅镇团结中心完小</v>
      </c>
      <c r="B3" s="173"/>
      <c r="C3" s="173"/>
      <c r="D3" s="38" t="s">
        <v>1</v>
      </c>
    </row>
    <row r="4" ht="18.75" customHeight="1" spans="1:4">
      <c r="A4" s="12" t="s">
        <v>2</v>
      </c>
      <c r="B4" s="14"/>
      <c r="C4" s="12" t="s">
        <v>3</v>
      </c>
      <c r="D4" s="14"/>
    </row>
    <row r="5" ht="18.75" customHeight="1" spans="1:4">
      <c r="A5" s="29" t="s">
        <v>4</v>
      </c>
      <c r="B5" s="103" t="str">
        <f>"2025"&amp;"年预算数"</f>
        <v>2025年预算数</v>
      </c>
      <c r="C5" s="29" t="s">
        <v>123</v>
      </c>
      <c r="D5" s="103" t="str">
        <f>"2025"&amp;"年预算数"</f>
        <v>2025年预算数</v>
      </c>
    </row>
    <row r="6" ht="18.75" customHeight="1" spans="1:4">
      <c r="A6" s="31"/>
      <c r="B6" s="18"/>
      <c r="C6" s="31"/>
      <c r="D6" s="18"/>
    </row>
    <row r="7" ht="18.75" customHeight="1" spans="1:4">
      <c r="A7" s="174" t="s">
        <v>124</v>
      </c>
      <c r="B7" s="23">
        <v>18885979.24</v>
      </c>
      <c r="C7" s="22" t="s">
        <v>125</v>
      </c>
      <c r="D7" s="23">
        <v>18885979.24</v>
      </c>
    </row>
    <row r="8" ht="18.75" customHeight="1" spans="1:4">
      <c r="A8" s="175" t="s">
        <v>126</v>
      </c>
      <c r="B8" s="23">
        <v>18885979.24</v>
      </c>
      <c r="C8" s="22" t="s">
        <v>127</v>
      </c>
      <c r="D8" s="23"/>
    </row>
    <row r="9" ht="18.75" customHeight="1" spans="1:4">
      <c r="A9" s="175" t="s">
        <v>128</v>
      </c>
      <c r="B9" s="23"/>
      <c r="C9" s="22" t="s">
        <v>129</v>
      </c>
      <c r="D9" s="23"/>
    </row>
    <row r="10" ht="18.75" customHeight="1" spans="1:4">
      <c r="A10" s="175" t="s">
        <v>130</v>
      </c>
      <c r="B10" s="23"/>
      <c r="C10" s="22" t="s">
        <v>131</v>
      </c>
      <c r="D10" s="23"/>
    </row>
    <row r="11" ht="18.75" customHeight="1" spans="1:4">
      <c r="A11" s="176" t="s">
        <v>132</v>
      </c>
      <c r="B11" s="23"/>
      <c r="C11" s="177" t="s">
        <v>133</v>
      </c>
      <c r="D11" s="23"/>
    </row>
    <row r="12" ht="18.75" customHeight="1" spans="1:4">
      <c r="A12" s="178" t="s">
        <v>126</v>
      </c>
      <c r="B12" s="23"/>
      <c r="C12" s="179" t="s">
        <v>134</v>
      </c>
      <c r="D12" s="23">
        <v>14324234.1</v>
      </c>
    </row>
    <row r="13" ht="18.75" customHeight="1" spans="1:4">
      <c r="A13" s="178" t="s">
        <v>128</v>
      </c>
      <c r="B13" s="23"/>
      <c r="C13" s="179" t="s">
        <v>135</v>
      </c>
      <c r="D13" s="23"/>
    </row>
    <row r="14" ht="18.75" customHeight="1" spans="1:4">
      <c r="A14" s="178" t="s">
        <v>130</v>
      </c>
      <c r="B14" s="23"/>
      <c r="C14" s="179" t="s">
        <v>136</v>
      </c>
      <c r="D14" s="23"/>
    </row>
    <row r="15" ht="18.75" customHeight="1" spans="1:4">
      <c r="A15" s="178" t="s">
        <v>26</v>
      </c>
      <c r="B15" s="23"/>
      <c r="C15" s="179" t="s">
        <v>137</v>
      </c>
      <c r="D15" s="23">
        <v>2685757.16</v>
      </c>
    </row>
    <row r="16" ht="18.75" customHeight="1" spans="1:4">
      <c r="A16" s="178" t="s">
        <v>26</v>
      </c>
      <c r="B16" s="23" t="s">
        <v>26</v>
      </c>
      <c r="C16" s="179" t="s">
        <v>138</v>
      </c>
      <c r="D16" s="23">
        <v>729984.26</v>
      </c>
    </row>
    <row r="17" ht="18.75" customHeight="1" spans="1:4">
      <c r="A17" s="180" t="s">
        <v>26</v>
      </c>
      <c r="B17" s="23" t="s">
        <v>26</v>
      </c>
      <c r="C17" s="179" t="s">
        <v>139</v>
      </c>
      <c r="D17" s="23"/>
    </row>
    <row r="18" ht="18.75" customHeight="1" spans="1:4">
      <c r="A18" s="180" t="s">
        <v>26</v>
      </c>
      <c r="B18" s="23" t="s">
        <v>26</v>
      </c>
      <c r="C18" s="179" t="s">
        <v>140</v>
      </c>
      <c r="D18" s="23"/>
    </row>
    <row r="19" ht="18.75" customHeight="1" spans="1:4">
      <c r="A19" s="181" t="s">
        <v>26</v>
      </c>
      <c r="B19" s="23" t="s">
        <v>26</v>
      </c>
      <c r="C19" s="179" t="s">
        <v>141</v>
      </c>
      <c r="D19" s="23"/>
    </row>
    <row r="20" ht="18.75" customHeight="1" spans="1:4">
      <c r="A20" s="181" t="s">
        <v>26</v>
      </c>
      <c r="B20" s="23" t="s">
        <v>26</v>
      </c>
      <c r="C20" s="179" t="s">
        <v>142</v>
      </c>
      <c r="D20" s="23"/>
    </row>
    <row r="21" ht="18.75" customHeight="1" spans="1:4">
      <c r="A21" s="181" t="s">
        <v>26</v>
      </c>
      <c r="B21" s="23" t="s">
        <v>26</v>
      </c>
      <c r="C21" s="179" t="s">
        <v>143</v>
      </c>
      <c r="D21" s="23"/>
    </row>
    <row r="22" ht="18.75" customHeight="1" spans="1:4">
      <c r="A22" s="181" t="s">
        <v>26</v>
      </c>
      <c r="B22" s="23" t="s">
        <v>26</v>
      </c>
      <c r="C22" s="179" t="s">
        <v>144</v>
      </c>
      <c r="D22" s="23"/>
    </row>
    <row r="23" ht="18.75" customHeight="1" spans="1:4">
      <c r="A23" s="181" t="s">
        <v>26</v>
      </c>
      <c r="B23" s="23" t="s">
        <v>26</v>
      </c>
      <c r="C23" s="179" t="s">
        <v>145</v>
      </c>
      <c r="D23" s="23"/>
    </row>
    <row r="24" ht="18.75" customHeight="1" spans="1:4">
      <c r="A24" s="181" t="s">
        <v>26</v>
      </c>
      <c r="B24" s="23" t="s">
        <v>26</v>
      </c>
      <c r="C24" s="179" t="s">
        <v>146</v>
      </c>
      <c r="D24" s="23"/>
    </row>
    <row r="25" ht="18.75" customHeight="1" spans="1:4">
      <c r="A25" s="181" t="s">
        <v>26</v>
      </c>
      <c r="B25" s="23" t="s">
        <v>26</v>
      </c>
      <c r="C25" s="179" t="s">
        <v>147</v>
      </c>
      <c r="D25" s="23"/>
    </row>
    <row r="26" ht="18.75" customHeight="1" spans="1:4">
      <c r="A26" s="181" t="s">
        <v>26</v>
      </c>
      <c r="B26" s="23" t="s">
        <v>26</v>
      </c>
      <c r="C26" s="179" t="s">
        <v>148</v>
      </c>
      <c r="D26" s="23">
        <v>1146003.72</v>
      </c>
    </row>
    <row r="27" ht="18.75" customHeight="1" spans="1:4">
      <c r="A27" s="181" t="s">
        <v>26</v>
      </c>
      <c r="B27" s="23" t="s">
        <v>26</v>
      </c>
      <c r="C27" s="179" t="s">
        <v>149</v>
      </c>
      <c r="D27" s="23"/>
    </row>
    <row r="28" ht="18.75" customHeight="1" spans="1:4">
      <c r="A28" s="181" t="s">
        <v>26</v>
      </c>
      <c r="B28" s="23" t="s">
        <v>26</v>
      </c>
      <c r="C28" s="179" t="s">
        <v>150</v>
      </c>
      <c r="D28" s="23"/>
    </row>
    <row r="29" ht="18.75" customHeight="1" spans="1:4">
      <c r="A29" s="181" t="s">
        <v>26</v>
      </c>
      <c r="B29" s="23" t="s">
        <v>26</v>
      </c>
      <c r="C29" s="179" t="s">
        <v>151</v>
      </c>
      <c r="D29" s="23"/>
    </row>
    <row r="30" ht="18.75" customHeight="1" spans="1:4">
      <c r="A30" s="181" t="s">
        <v>26</v>
      </c>
      <c r="B30" s="23" t="s">
        <v>26</v>
      </c>
      <c r="C30" s="179" t="s">
        <v>152</v>
      </c>
      <c r="D30" s="23"/>
    </row>
    <row r="31" ht="18.75" customHeight="1" spans="1:4">
      <c r="A31" s="182" t="s">
        <v>26</v>
      </c>
      <c r="B31" s="23" t="s">
        <v>26</v>
      </c>
      <c r="C31" s="179" t="s">
        <v>153</v>
      </c>
      <c r="D31" s="23"/>
    </row>
    <row r="32" ht="18.75" customHeight="1" spans="1:4">
      <c r="A32" s="182" t="s">
        <v>26</v>
      </c>
      <c r="B32" s="23" t="s">
        <v>26</v>
      </c>
      <c r="C32" s="179" t="s">
        <v>154</v>
      </c>
      <c r="D32" s="23"/>
    </row>
    <row r="33" ht="18.75" customHeight="1" spans="1:4">
      <c r="A33" s="182" t="s">
        <v>26</v>
      </c>
      <c r="B33" s="23" t="s">
        <v>26</v>
      </c>
      <c r="C33" s="179" t="s">
        <v>155</v>
      </c>
      <c r="D33" s="23"/>
    </row>
    <row r="34" ht="18.75" customHeight="1" spans="1:4">
      <c r="A34" s="182"/>
      <c r="B34" s="23"/>
      <c r="C34" s="179" t="s">
        <v>156</v>
      </c>
      <c r="D34" s="23"/>
    </row>
    <row r="35" ht="18.75" customHeight="1" spans="1:4">
      <c r="A35" s="182" t="s">
        <v>26</v>
      </c>
      <c r="B35" s="23" t="s">
        <v>26</v>
      </c>
      <c r="C35" s="179" t="s">
        <v>157</v>
      </c>
      <c r="D35" s="23"/>
    </row>
    <row r="36" ht="18.75" customHeight="1" spans="1:4">
      <c r="A36" s="53" t="s">
        <v>158</v>
      </c>
      <c r="B36" s="183">
        <v>18885979.24</v>
      </c>
      <c r="C36" s="184" t="s">
        <v>52</v>
      </c>
      <c r="D36" s="183">
        <v>18885979.24</v>
      </c>
    </row>
  </sheetData>
  <mergeCells count="8">
    <mergeCell ref="A2:D2"/>
    <mergeCell ref="A3:B3"/>
    <mergeCell ref="A4:B4"/>
    <mergeCell ref="C4:D4"/>
    <mergeCell ref="A5:A6"/>
    <mergeCell ref="B5:B6"/>
    <mergeCell ref="C5:C6"/>
    <mergeCell ref="D5:D6"/>
  </mergeCells>
  <printOptions horizontalCentered="1"/>
  <pageMargins left="0.388888888888889" right="0.388888888888889" top="0.509027777777778" bottom="0.509027777777778" header="0.309027777777778" footer="0.309027777777778"/>
  <pageSetup paperSize="9" scale="78"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26"/>
  <sheetViews>
    <sheetView showZeros="0" workbookViewId="0">
      <selection activeCell="B8" sqref="B8"/>
    </sheetView>
  </sheetViews>
  <sheetFormatPr defaultColWidth="9.13333333333333" defaultRowHeight="14.25" customHeight="1" outlineLevelCol="6"/>
  <cols>
    <col min="1" max="1" width="20.1333333333333" style="144" customWidth="1"/>
    <col min="2" max="2" width="44" style="144" customWidth="1"/>
    <col min="3" max="3" width="24.2857142857143" style="144" customWidth="1"/>
    <col min="4" max="4" width="20.4285714285714" style="144" customWidth="1"/>
    <col min="5" max="7" width="24.2857142857143" style="144" customWidth="1"/>
    <col min="8" max="16384" width="9.13333333333333" style="144"/>
  </cols>
  <sheetData>
    <row r="1" ht="15" customHeight="1" spans="4:7">
      <c r="D1" s="145"/>
      <c r="F1" s="146"/>
      <c r="G1" s="147" t="s">
        <v>159</v>
      </c>
    </row>
    <row r="2" ht="39" customHeight="1" spans="1:7">
      <c r="A2" s="148" t="str">
        <f>"2025"&amp;"年一般公共预算支出预算表（按功能科目分类）"</f>
        <v>2025年一般公共预算支出预算表（按功能科目分类）</v>
      </c>
      <c r="B2" s="149"/>
      <c r="C2" s="149"/>
      <c r="D2" s="149"/>
      <c r="E2" s="149"/>
      <c r="F2" s="149"/>
      <c r="G2" s="149"/>
    </row>
    <row r="3" ht="18" customHeight="1" spans="1:7">
      <c r="A3" s="150" t="str">
        <f>"单位名称："&amp;"沧源佤族自治县岩帅镇团结中心完小"</f>
        <v>单位名称：沧源佤族自治县岩帅镇团结中心完小</v>
      </c>
      <c r="B3" s="151"/>
      <c r="C3" s="152"/>
      <c r="D3" s="152"/>
      <c r="E3" s="152"/>
      <c r="F3" s="153"/>
      <c r="G3" s="147" t="s">
        <v>1</v>
      </c>
    </row>
    <row r="4" ht="20.25" customHeight="1" spans="1:7">
      <c r="A4" s="154" t="s">
        <v>160</v>
      </c>
      <c r="B4" s="155"/>
      <c r="C4" s="156" t="s">
        <v>56</v>
      </c>
      <c r="D4" s="157" t="s">
        <v>75</v>
      </c>
      <c r="E4" s="158"/>
      <c r="F4" s="159"/>
      <c r="G4" s="160" t="s">
        <v>76</v>
      </c>
    </row>
    <row r="5" ht="20.25" customHeight="1" spans="1:7">
      <c r="A5" s="161" t="s">
        <v>73</v>
      </c>
      <c r="B5" s="161" t="s">
        <v>74</v>
      </c>
      <c r="C5" s="162"/>
      <c r="D5" s="163" t="s">
        <v>58</v>
      </c>
      <c r="E5" s="163" t="s">
        <v>161</v>
      </c>
      <c r="F5" s="163" t="s">
        <v>162</v>
      </c>
      <c r="G5" s="164"/>
    </row>
    <row r="6" ht="19.5" customHeight="1" spans="1:7">
      <c r="A6" s="161" t="s">
        <v>163</v>
      </c>
      <c r="B6" s="161" t="s">
        <v>164</v>
      </c>
      <c r="C6" s="161" t="s">
        <v>165</v>
      </c>
      <c r="D6" s="163">
        <v>4</v>
      </c>
      <c r="E6" s="165" t="s">
        <v>166</v>
      </c>
      <c r="F6" s="165" t="s">
        <v>167</v>
      </c>
      <c r="G6" s="161" t="s">
        <v>168</v>
      </c>
    </row>
    <row r="7" ht="18" customHeight="1" spans="1:7">
      <c r="A7" s="166" t="s">
        <v>84</v>
      </c>
      <c r="B7" s="166" t="s">
        <v>85</v>
      </c>
      <c r="C7" s="167">
        <v>14324234.1</v>
      </c>
      <c r="D7" s="167">
        <v>14044234.1</v>
      </c>
      <c r="E7" s="167">
        <v>13622614.34</v>
      </c>
      <c r="F7" s="167">
        <v>421619.76</v>
      </c>
      <c r="G7" s="167">
        <v>280000</v>
      </c>
    </row>
    <row r="8" ht="18" customHeight="1" spans="1:7">
      <c r="A8" s="168" t="s">
        <v>86</v>
      </c>
      <c r="B8" s="168" t="s">
        <v>87</v>
      </c>
      <c r="C8" s="167">
        <v>14324234.1</v>
      </c>
      <c r="D8" s="167">
        <v>14044234.1</v>
      </c>
      <c r="E8" s="167">
        <v>13622614.34</v>
      </c>
      <c r="F8" s="167">
        <v>421619.76</v>
      </c>
      <c r="G8" s="167">
        <v>280000</v>
      </c>
    </row>
    <row r="9" ht="18" customHeight="1" spans="1:7">
      <c r="A9" s="169" t="s">
        <v>88</v>
      </c>
      <c r="B9" s="169" t="s">
        <v>89</v>
      </c>
      <c r="C9" s="167">
        <v>1940488.04</v>
      </c>
      <c r="D9" s="167">
        <v>1710488.04</v>
      </c>
      <c r="E9" s="167">
        <v>1395033.96</v>
      </c>
      <c r="F9" s="167">
        <v>315454.08</v>
      </c>
      <c r="G9" s="167">
        <v>230000</v>
      </c>
    </row>
    <row r="10" ht="18" customHeight="1" spans="1:7">
      <c r="A10" s="169" t="s">
        <v>90</v>
      </c>
      <c r="B10" s="169" t="s">
        <v>91</v>
      </c>
      <c r="C10" s="167">
        <v>12383746.06</v>
      </c>
      <c r="D10" s="167">
        <v>12333746.06</v>
      </c>
      <c r="E10" s="167">
        <v>12227580.38</v>
      </c>
      <c r="F10" s="167">
        <v>106165.68</v>
      </c>
      <c r="G10" s="167">
        <v>50000</v>
      </c>
    </row>
    <row r="11" ht="18" customHeight="1" spans="1:7">
      <c r="A11" s="166" t="s">
        <v>92</v>
      </c>
      <c r="B11" s="166" t="s">
        <v>93</v>
      </c>
      <c r="C11" s="167">
        <v>2685757.16</v>
      </c>
      <c r="D11" s="167">
        <v>2685757.16</v>
      </c>
      <c r="E11" s="167">
        <v>2685757.16</v>
      </c>
      <c r="F11" s="167"/>
      <c r="G11" s="167"/>
    </row>
    <row r="12" ht="18" customHeight="1" spans="1:7">
      <c r="A12" s="168" t="s">
        <v>94</v>
      </c>
      <c r="B12" s="168" t="s">
        <v>95</v>
      </c>
      <c r="C12" s="167">
        <v>2606701.16</v>
      </c>
      <c r="D12" s="167">
        <v>2606701.16</v>
      </c>
      <c r="E12" s="167">
        <v>2606701.16</v>
      </c>
      <c r="F12" s="167"/>
      <c r="G12" s="167"/>
    </row>
    <row r="13" ht="18" customHeight="1" spans="1:7">
      <c r="A13" s="169" t="s">
        <v>96</v>
      </c>
      <c r="B13" s="169" t="s">
        <v>97</v>
      </c>
      <c r="C13" s="167">
        <v>1078696.2</v>
      </c>
      <c r="D13" s="167">
        <v>1078696.2</v>
      </c>
      <c r="E13" s="167">
        <v>1078696.2</v>
      </c>
      <c r="F13" s="167"/>
      <c r="G13" s="167"/>
    </row>
    <row r="14" ht="18" customHeight="1" spans="1:7">
      <c r="A14" s="169" t="s">
        <v>98</v>
      </c>
      <c r="B14" s="169" t="s">
        <v>99</v>
      </c>
      <c r="C14" s="167">
        <v>1528004.96</v>
      </c>
      <c r="D14" s="167">
        <v>1528004.96</v>
      </c>
      <c r="E14" s="167">
        <v>1528004.96</v>
      </c>
      <c r="F14" s="167"/>
      <c r="G14" s="167"/>
    </row>
    <row r="15" ht="18" customHeight="1" spans="1:7">
      <c r="A15" s="168" t="s">
        <v>100</v>
      </c>
      <c r="B15" s="168" t="s">
        <v>101</v>
      </c>
      <c r="C15" s="167">
        <v>78156</v>
      </c>
      <c r="D15" s="167">
        <v>78156</v>
      </c>
      <c r="E15" s="167">
        <v>78156</v>
      </c>
      <c r="F15" s="167"/>
      <c r="G15" s="167"/>
    </row>
    <row r="16" ht="18" customHeight="1" spans="1:7">
      <c r="A16" s="169" t="s">
        <v>102</v>
      </c>
      <c r="B16" s="169" t="s">
        <v>103</v>
      </c>
      <c r="C16" s="167">
        <v>78156</v>
      </c>
      <c r="D16" s="167">
        <v>78156</v>
      </c>
      <c r="E16" s="167">
        <v>78156</v>
      </c>
      <c r="F16" s="167"/>
      <c r="G16" s="167"/>
    </row>
    <row r="17" ht="18" customHeight="1" spans="1:7">
      <c r="A17" s="168" t="s">
        <v>104</v>
      </c>
      <c r="B17" s="168" t="s">
        <v>105</v>
      </c>
      <c r="C17" s="167">
        <v>900</v>
      </c>
      <c r="D17" s="167">
        <v>900</v>
      </c>
      <c r="E17" s="167">
        <v>900</v>
      </c>
      <c r="F17" s="167"/>
      <c r="G17" s="167"/>
    </row>
    <row r="18" ht="18" customHeight="1" spans="1:7">
      <c r="A18" s="169" t="s">
        <v>106</v>
      </c>
      <c r="B18" s="169" t="s">
        <v>105</v>
      </c>
      <c r="C18" s="167">
        <v>900</v>
      </c>
      <c r="D18" s="167">
        <v>900</v>
      </c>
      <c r="E18" s="167">
        <v>900</v>
      </c>
      <c r="F18" s="167"/>
      <c r="G18" s="167"/>
    </row>
    <row r="19" ht="18" customHeight="1" spans="1:7">
      <c r="A19" s="166" t="s">
        <v>107</v>
      </c>
      <c r="B19" s="166" t="s">
        <v>108</v>
      </c>
      <c r="C19" s="167">
        <v>729984.26</v>
      </c>
      <c r="D19" s="167">
        <v>729984.26</v>
      </c>
      <c r="E19" s="167">
        <v>729984.26</v>
      </c>
      <c r="F19" s="167"/>
      <c r="G19" s="167"/>
    </row>
    <row r="20" ht="18" customHeight="1" spans="1:7">
      <c r="A20" s="168" t="s">
        <v>109</v>
      </c>
      <c r="B20" s="168" t="s">
        <v>110</v>
      </c>
      <c r="C20" s="167">
        <v>729984.26</v>
      </c>
      <c r="D20" s="167">
        <v>729984.26</v>
      </c>
      <c r="E20" s="167">
        <v>729984.26</v>
      </c>
      <c r="F20" s="167"/>
      <c r="G20" s="167"/>
    </row>
    <row r="21" ht="18" customHeight="1" spans="1:7">
      <c r="A21" s="169" t="s">
        <v>111</v>
      </c>
      <c r="B21" s="169" t="s">
        <v>112</v>
      </c>
      <c r="C21" s="167">
        <v>678052.2</v>
      </c>
      <c r="D21" s="167">
        <v>678052.2</v>
      </c>
      <c r="E21" s="167">
        <v>678052.2</v>
      </c>
      <c r="F21" s="167"/>
      <c r="G21" s="167"/>
    </row>
    <row r="22" ht="18" customHeight="1" spans="1:7">
      <c r="A22" s="169" t="s">
        <v>113</v>
      </c>
      <c r="B22" s="169" t="s">
        <v>114</v>
      </c>
      <c r="C22" s="167">
        <v>51932.06</v>
      </c>
      <c r="D22" s="167">
        <v>51932.06</v>
      </c>
      <c r="E22" s="167">
        <v>51932.06</v>
      </c>
      <c r="F22" s="167"/>
      <c r="G22" s="167"/>
    </row>
    <row r="23" ht="18" customHeight="1" spans="1:7">
      <c r="A23" s="166" t="s">
        <v>115</v>
      </c>
      <c r="B23" s="166" t="s">
        <v>116</v>
      </c>
      <c r="C23" s="167">
        <v>1146003.72</v>
      </c>
      <c r="D23" s="167">
        <v>1146003.72</v>
      </c>
      <c r="E23" s="167">
        <v>1146003.72</v>
      </c>
      <c r="F23" s="167"/>
      <c r="G23" s="167"/>
    </row>
    <row r="24" ht="18" customHeight="1" spans="1:7">
      <c r="A24" s="168" t="s">
        <v>117</v>
      </c>
      <c r="B24" s="168" t="s">
        <v>118</v>
      </c>
      <c r="C24" s="167">
        <v>1146003.72</v>
      </c>
      <c r="D24" s="167">
        <v>1146003.72</v>
      </c>
      <c r="E24" s="167">
        <v>1146003.72</v>
      </c>
      <c r="F24" s="167"/>
      <c r="G24" s="167"/>
    </row>
    <row r="25" ht="18" customHeight="1" spans="1:7">
      <c r="A25" s="169" t="s">
        <v>119</v>
      </c>
      <c r="B25" s="169" t="s">
        <v>120</v>
      </c>
      <c r="C25" s="167">
        <v>1146003.72</v>
      </c>
      <c r="D25" s="167">
        <v>1146003.72</v>
      </c>
      <c r="E25" s="167">
        <v>1146003.72</v>
      </c>
      <c r="F25" s="167"/>
      <c r="G25" s="167"/>
    </row>
    <row r="26" ht="18" customHeight="1" spans="1:7">
      <c r="A26" s="170" t="s">
        <v>121</v>
      </c>
      <c r="B26" s="171" t="s">
        <v>121</v>
      </c>
      <c r="C26" s="167">
        <v>18885979.24</v>
      </c>
      <c r="D26" s="167">
        <v>18605979.24</v>
      </c>
      <c r="E26" s="167">
        <v>18184359.48</v>
      </c>
      <c r="F26" s="167">
        <v>421619.76</v>
      </c>
      <c r="G26" s="167">
        <v>280000</v>
      </c>
    </row>
  </sheetData>
  <mergeCells count="7">
    <mergeCell ref="A2:G2"/>
    <mergeCell ref="A3:E3"/>
    <mergeCell ref="A4:B4"/>
    <mergeCell ref="D4:F4"/>
    <mergeCell ref="A26:B26"/>
    <mergeCell ref="C4:C5"/>
    <mergeCell ref="G4:G5"/>
  </mergeCells>
  <printOptions horizontalCentered="1"/>
  <pageMargins left="0.388888888888889" right="0.388888888888889" top="0.579166666666667" bottom="0.579166666666667" header="0.5" footer="0.5"/>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12"/>
  <sheetViews>
    <sheetView showZeros="0" workbookViewId="0">
      <selection activeCell="A12" sqref="A12"/>
    </sheetView>
  </sheetViews>
  <sheetFormatPr defaultColWidth="9.13333333333333" defaultRowHeight="14.25" customHeight="1" outlineLevelCol="6"/>
  <cols>
    <col min="1" max="1" width="23.5714285714286" customWidth="1"/>
    <col min="2" max="7" width="22.8571428571429" customWidth="1"/>
  </cols>
  <sheetData>
    <row r="1" ht="15" customHeight="1" spans="1:7">
      <c r="A1" s="134"/>
      <c r="B1" s="135"/>
      <c r="C1" s="136"/>
      <c r="D1" s="60"/>
      <c r="G1" s="85" t="s">
        <v>169</v>
      </c>
    </row>
    <row r="2" ht="39" customHeight="1" spans="1:7">
      <c r="A2" s="124" t="s">
        <v>170</v>
      </c>
      <c r="B2" s="50"/>
      <c r="C2" s="50"/>
      <c r="D2" s="50"/>
      <c r="E2" s="50"/>
      <c r="F2" s="50"/>
      <c r="G2" s="50"/>
    </row>
    <row r="3" ht="18.75" customHeight="1" spans="1:7">
      <c r="A3" s="40" t="str">
        <f>"单位名称："&amp;"沧源佤族自治县岩帅镇团结中心完小"</f>
        <v>单位名称：沧源佤族自治县岩帅镇团结中心完小</v>
      </c>
      <c r="B3" s="135"/>
      <c r="C3" s="136"/>
      <c r="D3" s="60"/>
      <c r="E3" s="28"/>
      <c r="G3" s="85" t="s">
        <v>171</v>
      </c>
    </row>
    <row r="4" ht="18.75" customHeight="1" spans="1:7">
      <c r="A4" s="10" t="s">
        <v>172</v>
      </c>
      <c r="B4" s="10" t="s">
        <v>173</v>
      </c>
      <c r="C4" s="29" t="s">
        <v>174</v>
      </c>
      <c r="D4" s="12" t="s">
        <v>175</v>
      </c>
      <c r="E4" s="13"/>
      <c r="F4" s="14"/>
      <c r="G4" s="29" t="s">
        <v>176</v>
      </c>
    </row>
    <row r="5" ht="18.75" customHeight="1" spans="1:7">
      <c r="A5" s="17"/>
      <c r="B5" s="137"/>
      <c r="C5" s="31"/>
      <c r="D5" s="64" t="s">
        <v>58</v>
      </c>
      <c r="E5" s="64" t="s">
        <v>177</v>
      </c>
      <c r="F5" s="64" t="s">
        <v>178</v>
      </c>
      <c r="G5" s="31"/>
    </row>
    <row r="6" ht="18.75" customHeight="1" spans="1:7">
      <c r="A6" s="138" t="s">
        <v>56</v>
      </c>
      <c r="B6" s="139">
        <v>1</v>
      </c>
      <c r="C6" s="140">
        <v>2</v>
      </c>
      <c r="D6" s="141">
        <v>3</v>
      </c>
      <c r="E6" s="141">
        <v>4</v>
      </c>
      <c r="F6" s="141">
        <v>5</v>
      </c>
      <c r="G6" s="140">
        <v>6</v>
      </c>
    </row>
    <row r="7" ht="18.75" customHeight="1" spans="1:7">
      <c r="A7" s="138" t="s">
        <v>56</v>
      </c>
      <c r="B7" s="142"/>
      <c r="C7" s="142"/>
      <c r="D7" s="142"/>
      <c r="E7" s="142"/>
      <c r="F7" s="142"/>
      <c r="G7" s="142"/>
    </row>
    <row r="8" ht="18.75" customHeight="1" spans="1:7">
      <c r="A8" s="143" t="s">
        <v>179</v>
      </c>
      <c r="B8" s="142"/>
      <c r="C8" s="142"/>
      <c r="D8" s="142"/>
      <c r="E8" s="142"/>
      <c r="F8" s="142"/>
      <c r="G8" s="142"/>
    </row>
    <row r="9" ht="18.75" customHeight="1" spans="1:7">
      <c r="A9" s="143" t="s">
        <v>180</v>
      </c>
      <c r="B9" s="142"/>
      <c r="C9" s="142"/>
      <c r="D9" s="142"/>
      <c r="E9" s="142"/>
      <c r="F9" s="142"/>
      <c r="G9" s="142"/>
    </row>
    <row r="10" ht="18.75" customHeight="1" spans="1:7">
      <c r="A10" s="143" t="s">
        <v>181</v>
      </c>
      <c r="B10" s="142"/>
      <c r="C10" s="142"/>
      <c r="D10" s="142"/>
      <c r="E10" s="142"/>
      <c r="F10" s="142"/>
      <c r="G10" s="142"/>
    </row>
    <row r="11" ht="18.75" customHeight="1" spans="1:7">
      <c r="A11" s="143" t="s">
        <v>182</v>
      </c>
      <c r="B11" s="142"/>
      <c r="C11" s="142"/>
      <c r="D11" s="142"/>
      <c r="E11" s="142"/>
      <c r="F11" s="142"/>
      <c r="G11" s="142"/>
    </row>
    <row r="12" customHeight="1" spans="1:1">
      <c r="A12" s="36" t="s">
        <v>183</v>
      </c>
    </row>
  </sheetData>
  <mergeCells count="7">
    <mergeCell ref="A2:G2"/>
    <mergeCell ref="A3:D3"/>
    <mergeCell ref="D4:F4"/>
    <mergeCell ref="A4:A6"/>
    <mergeCell ref="B4:B5"/>
    <mergeCell ref="C4:C5"/>
    <mergeCell ref="G4:G5"/>
  </mergeCells>
  <printOptions horizontalCentered="1"/>
  <pageMargins left="0.388888888888889" right="0.388888888888889" top="0.579166666666667" bottom="0.579166666666667" header="0.509027777777778" footer="0.509027777777778"/>
  <pageSetup paperSize="9" fitToHeight="10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50"/>
  <sheetViews>
    <sheetView showZeros="0" topLeftCell="A19" workbookViewId="0">
      <selection activeCell="C24" sqref="C24"/>
    </sheetView>
  </sheetViews>
  <sheetFormatPr defaultColWidth="9.13333333333333" defaultRowHeight="14.25" customHeight="1"/>
  <cols>
    <col min="1" max="1" width="32.8571428571429" customWidth="1"/>
    <col min="2" max="2" width="25.4285714285714" customWidth="1"/>
    <col min="3" max="3" width="26.5714285714286" customWidth="1"/>
    <col min="4" max="4" width="10.1333333333333" customWidth="1"/>
    <col min="5" max="5" width="28.5904761904762" customWidth="1"/>
    <col min="6" max="6" width="10.2857142857143" customWidth="1"/>
    <col min="7" max="7" width="23" customWidth="1"/>
    <col min="8" max="21" width="19.8571428571429" customWidth="1"/>
    <col min="22" max="23" width="20" customWidth="1"/>
  </cols>
  <sheetData>
    <row r="1" ht="15" customHeight="1" spans="2:23">
      <c r="B1" s="122"/>
      <c r="D1" s="123"/>
      <c r="E1" s="123"/>
      <c r="F1" s="123"/>
      <c r="G1" s="123"/>
      <c r="H1" s="65"/>
      <c r="I1" s="65"/>
      <c r="J1" s="65"/>
      <c r="K1" s="65"/>
      <c r="L1" s="65"/>
      <c r="M1" s="65"/>
      <c r="N1" s="28"/>
      <c r="O1" s="28"/>
      <c r="P1" s="28"/>
      <c r="Q1" s="65"/>
      <c r="U1" s="122"/>
      <c r="W1" s="37" t="s">
        <v>184</v>
      </c>
    </row>
    <row r="2" ht="39.75" customHeight="1" spans="1:23">
      <c r="A2" s="124" t="str">
        <f>"2025"&amp;"年部门基本支出预算表"</f>
        <v>2025年部门基本支出预算表</v>
      </c>
      <c r="B2" s="50"/>
      <c r="C2" s="50"/>
      <c r="D2" s="50"/>
      <c r="E2" s="50"/>
      <c r="F2" s="50"/>
      <c r="G2" s="50"/>
      <c r="H2" s="50"/>
      <c r="I2" s="50"/>
      <c r="J2" s="50"/>
      <c r="K2" s="50"/>
      <c r="L2" s="50"/>
      <c r="M2" s="50"/>
      <c r="N2" s="6"/>
      <c r="O2" s="6"/>
      <c r="P2" s="6"/>
      <c r="Q2" s="50"/>
      <c r="R2" s="50"/>
      <c r="S2" s="50"/>
      <c r="T2" s="50"/>
      <c r="U2" s="50"/>
      <c r="V2" s="50"/>
      <c r="W2" s="50"/>
    </row>
    <row r="3" ht="18.75" customHeight="1" spans="1:23">
      <c r="A3" s="7" t="str">
        <f>"单位名称："&amp;"沧源佤族自治县岩帅镇团结中心完小"</f>
        <v>单位名称：沧源佤族自治县岩帅镇团结中心完小</v>
      </c>
      <c r="B3" s="125"/>
      <c r="C3" s="125"/>
      <c r="D3" s="125"/>
      <c r="E3" s="125"/>
      <c r="F3" s="125"/>
      <c r="G3" s="125"/>
      <c r="H3" s="69"/>
      <c r="I3" s="69"/>
      <c r="J3" s="69"/>
      <c r="K3" s="69"/>
      <c r="L3" s="69"/>
      <c r="M3" s="69"/>
      <c r="N3" s="91"/>
      <c r="O3" s="91"/>
      <c r="P3" s="91"/>
      <c r="Q3" s="69"/>
      <c r="U3" s="122"/>
      <c r="W3" s="37" t="s">
        <v>171</v>
      </c>
    </row>
    <row r="4" ht="18" customHeight="1" spans="1:23">
      <c r="A4" s="10" t="s">
        <v>185</v>
      </c>
      <c r="B4" s="10" t="s">
        <v>186</v>
      </c>
      <c r="C4" s="10" t="s">
        <v>187</v>
      </c>
      <c r="D4" s="10" t="s">
        <v>188</v>
      </c>
      <c r="E4" s="10" t="s">
        <v>189</v>
      </c>
      <c r="F4" s="10" t="s">
        <v>190</v>
      </c>
      <c r="G4" s="10" t="s">
        <v>191</v>
      </c>
      <c r="H4" s="126" t="s">
        <v>192</v>
      </c>
      <c r="I4" s="62" t="s">
        <v>192</v>
      </c>
      <c r="J4" s="62"/>
      <c r="K4" s="62"/>
      <c r="L4" s="62"/>
      <c r="M4" s="62"/>
      <c r="N4" s="13"/>
      <c r="O4" s="13"/>
      <c r="P4" s="13"/>
      <c r="Q4" s="72" t="s">
        <v>62</v>
      </c>
      <c r="R4" s="62" t="s">
        <v>78</v>
      </c>
      <c r="S4" s="62"/>
      <c r="T4" s="62"/>
      <c r="U4" s="62"/>
      <c r="V4" s="62"/>
      <c r="W4" s="131"/>
    </row>
    <row r="5" ht="18" customHeight="1" spans="1:23">
      <c r="A5" s="15"/>
      <c r="B5" s="121"/>
      <c r="C5" s="15"/>
      <c r="D5" s="15"/>
      <c r="E5" s="15"/>
      <c r="F5" s="15"/>
      <c r="G5" s="15"/>
      <c r="H5" s="103" t="s">
        <v>193</v>
      </c>
      <c r="I5" s="126" t="s">
        <v>59</v>
      </c>
      <c r="J5" s="62"/>
      <c r="K5" s="62"/>
      <c r="L5" s="62"/>
      <c r="M5" s="131"/>
      <c r="N5" s="12" t="s">
        <v>194</v>
      </c>
      <c r="O5" s="13"/>
      <c r="P5" s="14"/>
      <c r="Q5" s="10" t="s">
        <v>62</v>
      </c>
      <c r="R5" s="126" t="s">
        <v>78</v>
      </c>
      <c r="S5" s="72" t="s">
        <v>65</v>
      </c>
      <c r="T5" s="62" t="s">
        <v>78</v>
      </c>
      <c r="U5" s="72" t="s">
        <v>67</v>
      </c>
      <c r="V5" s="72" t="s">
        <v>68</v>
      </c>
      <c r="W5" s="133" t="s">
        <v>69</v>
      </c>
    </row>
    <row r="6" ht="18.75" customHeight="1" spans="1:23">
      <c r="A6" s="30"/>
      <c r="B6" s="30"/>
      <c r="C6" s="30"/>
      <c r="D6" s="30"/>
      <c r="E6" s="30"/>
      <c r="F6" s="30"/>
      <c r="G6" s="30"/>
      <c r="H6" s="30"/>
      <c r="I6" s="132" t="s">
        <v>195</v>
      </c>
      <c r="J6" s="10" t="s">
        <v>196</v>
      </c>
      <c r="K6" s="10" t="s">
        <v>197</v>
      </c>
      <c r="L6" s="10" t="s">
        <v>198</v>
      </c>
      <c r="M6" s="10" t="s">
        <v>199</v>
      </c>
      <c r="N6" s="10" t="s">
        <v>59</v>
      </c>
      <c r="O6" s="10" t="s">
        <v>60</v>
      </c>
      <c r="P6" s="10" t="s">
        <v>61</v>
      </c>
      <c r="Q6" s="30"/>
      <c r="R6" s="10" t="s">
        <v>58</v>
      </c>
      <c r="S6" s="10" t="s">
        <v>65</v>
      </c>
      <c r="T6" s="10" t="s">
        <v>200</v>
      </c>
      <c r="U6" s="10" t="s">
        <v>67</v>
      </c>
      <c r="V6" s="10" t="s">
        <v>68</v>
      </c>
      <c r="W6" s="10" t="s">
        <v>69</v>
      </c>
    </row>
    <row r="7" ht="37.5" customHeight="1" spans="1:23">
      <c r="A7" s="106"/>
      <c r="B7" s="106"/>
      <c r="C7" s="106"/>
      <c r="D7" s="106"/>
      <c r="E7" s="106"/>
      <c r="F7" s="106"/>
      <c r="G7" s="106"/>
      <c r="H7" s="106"/>
      <c r="I7" s="90"/>
      <c r="J7" s="17" t="s">
        <v>201</v>
      </c>
      <c r="K7" s="17" t="s">
        <v>197</v>
      </c>
      <c r="L7" s="17" t="s">
        <v>198</v>
      </c>
      <c r="M7" s="17" t="s">
        <v>199</v>
      </c>
      <c r="N7" s="17" t="s">
        <v>197</v>
      </c>
      <c r="O7" s="17" t="s">
        <v>198</v>
      </c>
      <c r="P7" s="17" t="s">
        <v>199</v>
      </c>
      <c r="Q7" s="17" t="s">
        <v>62</v>
      </c>
      <c r="R7" s="17" t="s">
        <v>58</v>
      </c>
      <c r="S7" s="17" t="s">
        <v>65</v>
      </c>
      <c r="T7" s="17" t="s">
        <v>200</v>
      </c>
      <c r="U7" s="17" t="s">
        <v>67</v>
      </c>
      <c r="V7" s="17" t="s">
        <v>68</v>
      </c>
      <c r="W7" s="17" t="s">
        <v>69</v>
      </c>
    </row>
    <row r="8" ht="19.5" customHeight="1" spans="1:23">
      <c r="A8" s="127">
        <v>1</v>
      </c>
      <c r="B8" s="127">
        <v>2</v>
      </c>
      <c r="C8" s="127">
        <v>3</v>
      </c>
      <c r="D8" s="127">
        <v>4</v>
      </c>
      <c r="E8" s="127">
        <v>5</v>
      </c>
      <c r="F8" s="127">
        <v>6</v>
      </c>
      <c r="G8" s="127">
        <v>7</v>
      </c>
      <c r="H8" s="127">
        <v>8</v>
      </c>
      <c r="I8" s="127">
        <v>9</v>
      </c>
      <c r="J8" s="127">
        <v>10</v>
      </c>
      <c r="K8" s="127">
        <v>11</v>
      </c>
      <c r="L8" s="127">
        <v>12</v>
      </c>
      <c r="M8" s="127">
        <v>13</v>
      </c>
      <c r="N8" s="127">
        <v>14</v>
      </c>
      <c r="O8" s="127">
        <v>15</v>
      </c>
      <c r="P8" s="127">
        <v>16</v>
      </c>
      <c r="Q8" s="127">
        <v>17</v>
      </c>
      <c r="R8" s="127">
        <v>18</v>
      </c>
      <c r="S8" s="127">
        <v>19</v>
      </c>
      <c r="T8" s="127">
        <v>20</v>
      </c>
      <c r="U8" s="127">
        <v>21</v>
      </c>
      <c r="V8" s="127">
        <v>22</v>
      </c>
      <c r="W8" s="127">
        <v>23</v>
      </c>
    </row>
    <row r="9" ht="21" customHeight="1" spans="1:23">
      <c r="A9" s="128" t="s">
        <v>71</v>
      </c>
      <c r="B9" s="128"/>
      <c r="C9" s="128"/>
      <c r="D9" s="128"/>
      <c r="E9" s="128"/>
      <c r="F9" s="128"/>
      <c r="G9" s="128"/>
      <c r="H9" s="23">
        <v>18605979.24</v>
      </c>
      <c r="I9" s="23">
        <v>18605979.24</v>
      </c>
      <c r="J9" s="23"/>
      <c r="K9" s="23"/>
      <c r="L9" s="23">
        <v>18605979.24</v>
      </c>
      <c r="M9" s="23"/>
      <c r="N9" s="23"/>
      <c r="O9" s="23"/>
      <c r="P9" s="23"/>
      <c r="Q9" s="23"/>
      <c r="R9" s="23"/>
      <c r="S9" s="23"/>
      <c r="T9" s="23"/>
      <c r="U9" s="23"/>
      <c r="V9" s="23"/>
      <c r="W9" s="23"/>
    </row>
    <row r="10" ht="21" customHeight="1" spans="1:23">
      <c r="A10" s="128"/>
      <c r="B10" s="21" t="s">
        <v>202</v>
      </c>
      <c r="C10" s="21" t="s">
        <v>203</v>
      </c>
      <c r="D10" s="21" t="s">
        <v>88</v>
      </c>
      <c r="E10" s="21" t="s">
        <v>89</v>
      </c>
      <c r="F10" s="21" t="s">
        <v>204</v>
      </c>
      <c r="G10" s="21" t="s">
        <v>205</v>
      </c>
      <c r="H10" s="23">
        <v>412704</v>
      </c>
      <c r="I10" s="23">
        <v>412704</v>
      </c>
      <c r="J10" s="23"/>
      <c r="K10" s="23"/>
      <c r="L10" s="23">
        <v>412704</v>
      </c>
      <c r="M10" s="23"/>
      <c r="N10" s="23"/>
      <c r="O10" s="23"/>
      <c r="P10" s="23"/>
      <c r="Q10" s="23"/>
      <c r="R10" s="23"/>
      <c r="S10" s="23"/>
      <c r="T10" s="23"/>
      <c r="U10" s="23"/>
      <c r="V10" s="23"/>
      <c r="W10" s="23"/>
    </row>
    <row r="11" ht="21" customHeight="1" spans="1:23">
      <c r="A11" s="117"/>
      <c r="B11" s="21" t="s">
        <v>202</v>
      </c>
      <c r="C11" s="21" t="s">
        <v>203</v>
      </c>
      <c r="D11" s="21" t="s">
        <v>90</v>
      </c>
      <c r="E11" s="21" t="s">
        <v>91</v>
      </c>
      <c r="F11" s="21" t="s">
        <v>204</v>
      </c>
      <c r="G11" s="21" t="s">
        <v>205</v>
      </c>
      <c r="H11" s="23">
        <v>4033284</v>
      </c>
      <c r="I11" s="23">
        <v>4033284</v>
      </c>
      <c r="J11" s="23"/>
      <c r="K11" s="23"/>
      <c r="L11" s="23">
        <v>4033284</v>
      </c>
      <c r="M11" s="23"/>
      <c r="N11" s="23"/>
      <c r="O11" s="23"/>
      <c r="P11" s="23"/>
      <c r="Q11" s="23"/>
      <c r="R11" s="23"/>
      <c r="S11" s="23"/>
      <c r="T11" s="23"/>
      <c r="U11" s="23"/>
      <c r="V11" s="23"/>
      <c r="W11" s="23"/>
    </row>
    <row r="12" ht="21" customHeight="1" spans="1:23">
      <c r="A12" s="117"/>
      <c r="B12" s="21" t="s">
        <v>202</v>
      </c>
      <c r="C12" s="21" t="s">
        <v>203</v>
      </c>
      <c r="D12" s="21" t="s">
        <v>88</v>
      </c>
      <c r="E12" s="21" t="s">
        <v>89</v>
      </c>
      <c r="F12" s="21" t="s">
        <v>206</v>
      </c>
      <c r="G12" s="21" t="s">
        <v>207</v>
      </c>
      <c r="H12" s="23">
        <v>72000</v>
      </c>
      <c r="I12" s="23">
        <v>72000</v>
      </c>
      <c r="J12" s="23"/>
      <c r="K12" s="23"/>
      <c r="L12" s="23">
        <v>72000</v>
      </c>
      <c r="M12" s="23"/>
      <c r="N12" s="23"/>
      <c r="O12" s="23"/>
      <c r="P12" s="23"/>
      <c r="Q12" s="23"/>
      <c r="R12" s="23"/>
      <c r="S12" s="23"/>
      <c r="T12" s="23"/>
      <c r="U12" s="23"/>
      <c r="V12" s="23"/>
      <c r="W12" s="23"/>
    </row>
    <row r="13" ht="21" customHeight="1" spans="1:23">
      <c r="A13" s="117"/>
      <c r="B13" s="21" t="s">
        <v>202</v>
      </c>
      <c r="C13" s="21" t="s">
        <v>203</v>
      </c>
      <c r="D13" s="21" t="s">
        <v>90</v>
      </c>
      <c r="E13" s="21" t="s">
        <v>91</v>
      </c>
      <c r="F13" s="21" t="s">
        <v>206</v>
      </c>
      <c r="G13" s="21" t="s">
        <v>207</v>
      </c>
      <c r="H13" s="23">
        <v>498000</v>
      </c>
      <c r="I13" s="23">
        <v>498000</v>
      </c>
      <c r="J13" s="23"/>
      <c r="K13" s="23"/>
      <c r="L13" s="23">
        <v>498000</v>
      </c>
      <c r="M13" s="23"/>
      <c r="N13" s="23"/>
      <c r="O13" s="23"/>
      <c r="P13" s="23"/>
      <c r="Q13" s="23"/>
      <c r="R13" s="23"/>
      <c r="S13" s="23"/>
      <c r="T13" s="23"/>
      <c r="U13" s="23"/>
      <c r="V13" s="23"/>
      <c r="W13" s="23"/>
    </row>
    <row r="14" ht="21" customHeight="1" spans="1:23">
      <c r="A14" s="117"/>
      <c r="B14" s="21" t="s">
        <v>208</v>
      </c>
      <c r="C14" s="21" t="s">
        <v>209</v>
      </c>
      <c r="D14" s="21" t="s">
        <v>88</v>
      </c>
      <c r="E14" s="21" t="s">
        <v>89</v>
      </c>
      <c r="F14" s="21" t="s">
        <v>206</v>
      </c>
      <c r="G14" s="21" t="s">
        <v>207</v>
      </c>
      <c r="H14" s="23">
        <v>94800</v>
      </c>
      <c r="I14" s="23">
        <v>94800</v>
      </c>
      <c r="J14" s="23"/>
      <c r="K14" s="23"/>
      <c r="L14" s="23">
        <v>94800</v>
      </c>
      <c r="M14" s="23"/>
      <c r="N14" s="23"/>
      <c r="O14" s="23"/>
      <c r="P14" s="23"/>
      <c r="Q14" s="23"/>
      <c r="R14" s="23"/>
      <c r="S14" s="23"/>
      <c r="T14" s="23"/>
      <c r="U14" s="23"/>
      <c r="V14" s="23"/>
      <c r="W14" s="23"/>
    </row>
    <row r="15" ht="21" customHeight="1" spans="1:23">
      <c r="A15" s="117"/>
      <c r="B15" s="21" t="s">
        <v>208</v>
      </c>
      <c r="C15" s="21" t="s">
        <v>209</v>
      </c>
      <c r="D15" s="21" t="s">
        <v>90</v>
      </c>
      <c r="E15" s="21" t="s">
        <v>91</v>
      </c>
      <c r="F15" s="21" t="s">
        <v>206</v>
      </c>
      <c r="G15" s="21" t="s">
        <v>207</v>
      </c>
      <c r="H15" s="23">
        <v>661200</v>
      </c>
      <c r="I15" s="23">
        <v>661200</v>
      </c>
      <c r="J15" s="23"/>
      <c r="K15" s="23"/>
      <c r="L15" s="23">
        <v>661200</v>
      </c>
      <c r="M15" s="23"/>
      <c r="N15" s="23"/>
      <c r="O15" s="23"/>
      <c r="P15" s="23"/>
      <c r="Q15" s="23"/>
      <c r="R15" s="23"/>
      <c r="S15" s="23"/>
      <c r="T15" s="23"/>
      <c r="U15" s="23"/>
      <c r="V15" s="23"/>
      <c r="W15" s="23"/>
    </row>
    <row r="16" ht="21" customHeight="1" spans="1:23">
      <c r="A16" s="117"/>
      <c r="B16" s="21" t="s">
        <v>202</v>
      </c>
      <c r="C16" s="21" t="s">
        <v>203</v>
      </c>
      <c r="D16" s="21" t="s">
        <v>88</v>
      </c>
      <c r="E16" s="21" t="s">
        <v>89</v>
      </c>
      <c r="F16" s="21" t="s">
        <v>206</v>
      </c>
      <c r="G16" s="21" t="s">
        <v>207</v>
      </c>
      <c r="H16" s="23">
        <v>114972</v>
      </c>
      <c r="I16" s="23">
        <v>114972</v>
      </c>
      <c r="J16" s="23"/>
      <c r="K16" s="23"/>
      <c r="L16" s="23">
        <v>114972</v>
      </c>
      <c r="M16" s="23"/>
      <c r="N16" s="23"/>
      <c r="O16" s="23"/>
      <c r="P16" s="23"/>
      <c r="Q16" s="23"/>
      <c r="R16" s="23"/>
      <c r="S16" s="23"/>
      <c r="T16" s="23"/>
      <c r="U16" s="23"/>
      <c r="V16" s="23"/>
      <c r="W16" s="23"/>
    </row>
    <row r="17" ht="21" customHeight="1" spans="1:23">
      <c r="A17" s="117"/>
      <c r="B17" s="21" t="s">
        <v>202</v>
      </c>
      <c r="C17" s="21" t="s">
        <v>203</v>
      </c>
      <c r="D17" s="21" t="s">
        <v>90</v>
      </c>
      <c r="E17" s="21" t="s">
        <v>91</v>
      </c>
      <c r="F17" s="21" t="s">
        <v>206</v>
      </c>
      <c r="G17" s="21" t="s">
        <v>207</v>
      </c>
      <c r="H17" s="23">
        <v>855540</v>
      </c>
      <c r="I17" s="23">
        <v>855540</v>
      </c>
      <c r="J17" s="23"/>
      <c r="K17" s="23"/>
      <c r="L17" s="23">
        <v>855540</v>
      </c>
      <c r="M17" s="23"/>
      <c r="N17" s="23"/>
      <c r="O17" s="23"/>
      <c r="P17" s="23"/>
      <c r="Q17" s="23"/>
      <c r="R17" s="23"/>
      <c r="S17" s="23"/>
      <c r="T17" s="23"/>
      <c r="U17" s="23"/>
      <c r="V17" s="23"/>
      <c r="W17" s="23"/>
    </row>
    <row r="18" ht="21" customHeight="1" spans="1:23">
      <c r="A18" s="117"/>
      <c r="B18" s="21" t="s">
        <v>202</v>
      </c>
      <c r="C18" s="21" t="s">
        <v>203</v>
      </c>
      <c r="D18" s="21" t="s">
        <v>88</v>
      </c>
      <c r="E18" s="21" t="s">
        <v>89</v>
      </c>
      <c r="F18" s="21" t="s">
        <v>210</v>
      </c>
      <c r="G18" s="21" t="s">
        <v>211</v>
      </c>
      <c r="H18" s="23">
        <v>326484</v>
      </c>
      <c r="I18" s="23">
        <v>326484</v>
      </c>
      <c r="J18" s="23"/>
      <c r="K18" s="23"/>
      <c r="L18" s="23">
        <v>326484</v>
      </c>
      <c r="M18" s="23"/>
      <c r="N18" s="23"/>
      <c r="O18" s="23"/>
      <c r="P18" s="23"/>
      <c r="Q18" s="23"/>
      <c r="R18" s="23"/>
      <c r="S18" s="23"/>
      <c r="T18" s="23"/>
      <c r="U18" s="23"/>
      <c r="V18" s="23"/>
      <c r="W18" s="23"/>
    </row>
    <row r="19" ht="21" customHeight="1" spans="1:23">
      <c r="A19" s="117"/>
      <c r="B19" s="21" t="s">
        <v>202</v>
      </c>
      <c r="C19" s="21" t="s">
        <v>203</v>
      </c>
      <c r="D19" s="21" t="s">
        <v>90</v>
      </c>
      <c r="E19" s="21" t="s">
        <v>91</v>
      </c>
      <c r="F19" s="21" t="s">
        <v>210</v>
      </c>
      <c r="G19" s="21" t="s">
        <v>211</v>
      </c>
      <c r="H19" s="23">
        <v>2334420</v>
      </c>
      <c r="I19" s="23">
        <v>2334420</v>
      </c>
      <c r="J19" s="23"/>
      <c r="K19" s="23"/>
      <c r="L19" s="23">
        <v>2334420</v>
      </c>
      <c r="M19" s="23"/>
      <c r="N19" s="23"/>
      <c r="O19" s="23"/>
      <c r="P19" s="23"/>
      <c r="Q19" s="23"/>
      <c r="R19" s="23"/>
      <c r="S19" s="23"/>
      <c r="T19" s="23"/>
      <c r="U19" s="23"/>
      <c r="V19" s="23"/>
      <c r="W19" s="23"/>
    </row>
    <row r="20" ht="21" customHeight="1" spans="1:23">
      <c r="A20" s="117"/>
      <c r="B20" s="21" t="s">
        <v>202</v>
      </c>
      <c r="C20" s="21" t="s">
        <v>203</v>
      </c>
      <c r="D20" s="21" t="s">
        <v>88</v>
      </c>
      <c r="E20" s="21" t="s">
        <v>89</v>
      </c>
      <c r="F20" s="21" t="s">
        <v>210</v>
      </c>
      <c r="G20" s="21" t="s">
        <v>211</v>
      </c>
      <c r="H20" s="23">
        <v>150960</v>
      </c>
      <c r="I20" s="23">
        <v>150960</v>
      </c>
      <c r="J20" s="23"/>
      <c r="K20" s="23"/>
      <c r="L20" s="23">
        <v>150960</v>
      </c>
      <c r="M20" s="23"/>
      <c r="N20" s="23"/>
      <c r="O20" s="23"/>
      <c r="P20" s="23"/>
      <c r="Q20" s="23"/>
      <c r="R20" s="23"/>
      <c r="S20" s="23"/>
      <c r="T20" s="23"/>
      <c r="U20" s="23"/>
      <c r="V20" s="23"/>
      <c r="W20" s="23"/>
    </row>
    <row r="21" ht="21" customHeight="1" spans="1:23">
      <c r="A21" s="117"/>
      <c r="B21" s="21" t="s">
        <v>202</v>
      </c>
      <c r="C21" s="21" t="s">
        <v>203</v>
      </c>
      <c r="D21" s="21" t="s">
        <v>90</v>
      </c>
      <c r="E21" s="21" t="s">
        <v>91</v>
      </c>
      <c r="F21" s="21" t="s">
        <v>210</v>
      </c>
      <c r="G21" s="21" t="s">
        <v>211</v>
      </c>
      <c r="H21" s="23">
        <v>1122840</v>
      </c>
      <c r="I21" s="23">
        <v>1122840</v>
      </c>
      <c r="J21" s="23"/>
      <c r="K21" s="23"/>
      <c r="L21" s="23">
        <v>1122840</v>
      </c>
      <c r="M21" s="23"/>
      <c r="N21" s="23"/>
      <c r="O21" s="23"/>
      <c r="P21" s="23"/>
      <c r="Q21" s="23"/>
      <c r="R21" s="23"/>
      <c r="S21" s="23"/>
      <c r="T21" s="23"/>
      <c r="U21" s="23"/>
      <c r="V21" s="23"/>
      <c r="W21" s="23"/>
    </row>
    <row r="22" ht="21" customHeight="1" spans="1:23">
      <c r="A22" s="117"/>
      <c r="B22" s="21" t="s">
        <v>212</v>
      </c>
      <c r="C22" s="21" t="s">
        <v>213</v>
      </c>
      <c r="D22" s="21" t="s">
        <v>88</v>
      </c>
      <c r="E22" s="21" t="s">
        <v>89</v>
      </c>
      <c r="F22" s="21" t="s">
        <v>210</v>
      </c>
      <c r="G22" s="21" t="s">
        <v>211</v>
      </c>
      <c r="H22" s="23">
        <v>216000</v>
      </c>
      <c r="I22" s="23">
        <v>216000</v>
      </c>
      <c r="J22" s="23"/>
      <c r="K22" s="23"/>
      <c r="L22" s="23">
        <v>216000</v>
      </c>
      <c r="M22" s="23"/>
      <c r="N22" s="23"/>
      <c r="O22" s="23"/>
      <c r="P22" s="23"/>
      <c r="Q22" s="23"/>
      <c r="R22" s="23"/>
      <c r="S22" s="23"/>
      <c r="T22" s="23"/>
      <c r="U22" s="23"/>
      <c r="V22" s="23"/>
      <c r="W22" s="23"/>
    </row>
    <row r="23" ht="21" customHeight="1" spans="1:23">
      <c r="A23" s="117"/>
      <c r="B23" s="21" t="s">
        <v>212</v>
      </c>
      <c r="C23" s="21" t="s">
        <v>213</v>
      </c>
      <c r="D23" s="21" t="s">
        <v>90</v>
      </c>
      <c r="E23" s="21" t="s">
        <v>91</v>
      </c>
      <c r="F23" s="21" t="s">
        <v>210</v>
      </c>
      <c r="G23" s="21" t="s">
        <v>211</v>
      </c>
      <c r="H23" s="23">
        <v>1494000</v>
      </c>
      <c r="I23" s="23">
        <v>1494000</v>
      </c>
      <c r="J23" s="23"/>
      <c r="K23" s="23"/>
      <c r="L23" s="23">
        <v>1494000</v>
      </c>
      <c r="M23" s="23"/>
      <c r="N23" s="23"/>
      <c r="O23" s="23"/>
      <c r="P23" s="23"/>
      <c r="Q23" s="23"/>
      <c r="R23" s="23"/>
      <c r="S23" s="23"/>
      <c r="T23" s="23"/>
      <c r="U23" s="23"/>
      <c r="V23" s="23"/>
      <c r="W23" s="23"/>
    </row>
    <row r="24" ht="21" customHeight="1" spans="1:23">
      <c r="A24" s="117"/>
      <c r="B24" s="21" t="s">
        <v>214</v>
      </c>
      <c r="C24" s="21" t="s">
        <v>215</v>
      </c>
      <c r="D24" s="21" t="s">
        <v>98</v>
      </c>
      <c r="E24" s="21" t="s">
        <v>99</v>
      </c>
      <c r="F24" s="21" t="s">
        <v>216</v>
      </c>
      <c r="G24" s="21" t="s">
        <v>217</v>
      </c>
      <c r="H24" s="23">
        <v>1528004.96</v>
      </c>
      <c r="I24" s="23">
        <v>1528004.96</v>
      </c>
      <c r="J24" s="23"/>
      <c r="K24" s="23"/>
      <c r="L24" s="23">
        <v>1528004.96</v>
      </c>
      <c r="M24" s="23"/>
      <c r="N24" s="23"/>
      <c r="O24" s="23"/>
      <c r="P24" s="23"/>
      <c r="Q24" s="23"/>
      <c r="R24" s="23"/>
      <c r="S24" s="23"/>
      <c r="T24" s="23"/>
      <c r="U24" s="23"/>
      <c r="V24" s="23"/>
      <c r="W24" s="23"/>
    </row>
    <row r="25" ht="21" customHeight="1" spans="1:23">
      <c r="A25" s="117"/>
      <c r="B25" s="21" t="s">
        <v>214</v>
      </c>
      <c r="C25" s="21" t="s">
        <v>215</v>
      </c>
      <c r="D25" s="21" t="s">
        <v>218</v>
      </c>
      <c r="E25" s="21" t="s">
        <v>219</v>
      </c>
      <c r="F25" s="21" t="s">
        <v>220</v>
      </c>
      <c r="G25" s="21" t="s">
        <v>221</v>
      </c>
      <c r="H25" s="23"/>
      <c r="I25" s="23"/>
      <c r="J25" s="23"/>
      <c r="K25" s="23"/>
      <c r="L25" s="23"/>
      <c r="M25" s="23"/>
      <c r="N25" s="23"/>
      <c r="O25" s="23"/>
      <c r="P25" s="23"/>
      <c r="Q25" s="23"/>
      <c r="R25" s="23"/>
      <c r="S25" s="23"/>
      <c r="T25" s="23"/>
      <c r="U25" s="23"/>
      <c r="V25" s="23"/>
      <c r="W25" s="23"/>
    </row>
    <row r="26" ht="21" customHeight="1" spans="1:23">
      <c r="A26" s="117"/>
      <c r="B26" s="21" t="s">
        <v>214</v>
      </c>
      <c r="C26" s="21" t="s">
        <v>215</v>
      </c>
      <c r="D26" s="21" t="s">
        <v>218</v>
      </c>
      <c r="E26" s="21" t="s">
        <v>219</v>
      </c>
      <c r="F26" s="21" t="s">
        <v>220</v>
      </c>
      <c r="G26" s="21" t="s">
        <v>221</v>
      </c>
      <c r="H26" s="23"/>
      <c r="I26" s="23"/>
      <c r="J26" s="23"/>
      <c r="K26" s="23"/>
      <c r="L26" s="23"/>
      <c r="M26" s="23"/>
      <c r="N26" s="23"/>
      <c r="O26" s="23"/>
      <c r="P26" s="23"/>
      <c r="Q26" s="23"/>
      <c r="R26" s="23"/>
      <c r="S26" s="23"/>
      <c r="T26" s="23"/>
      <c r="U26" s="23"/>
      <c r="V26" s="23"/>
      <c r="W26" s="23"/>
    </row>
    <row r="27" ht="21" customHeight="1" spans="1:23">
      <c r="A27" s="117"/>
      <c r="B27" s="21" t="s">
        <v>214</v>
      </c>
      <c r="C27" s="21" t="s">
        <v>215</v>
      </c>
      <c r="D27" s="21" t="s">
        <v>111</v>
      </c>
      <c r="E27" s="21" t="s">
        <v>112</v>
      </c>
      <c r="F27" s="21" t="s">
        <v>220</v>
      </c>
      <c r="G27" s="21" t="s">
        <v>221</v>
      </c>
      <c r="H27" s="23">
        <v>105050.34</v>
      </c>
      <c r="I27" s="23">
        <v>105050.34</v>
      </c>
      <c r="J27" s="23"/>
      <c r="K27" s="23"/>
      <c r="L27" s="23">
        <v>105050.34</v>
      </c>
      <c r="M27" s="23"/>
      <c r="N27" s="23"/>
      <c r="O27" s="23"/>
      <c r="P27" s="23"/>
      <c r="Q27" s="23"/>
      <c r="R27" s="23"/>
      <c r="S27" s="23"/>
      <c r="T27" s="23"/>
      <c r="U27" s="23"/>
      <c r="V27" s="23"/>
      <c r="W27" s="23"/>
    </row>
    <row r="28" ht="21" customHeight="1" spans="1:23">
      <c r="A28" s="117"/>
      <c r="B28" s="21" t="s">
        <v>214</v>
      </c>
      <c r="C28" s="21" t="s">
        <v>215</v>
      </c>
      <c r="D28" s="21" t="s">
        <v>111</v>
      </c>
      <c r="E28" s="21" t="s">
        <v>112</v>
      </c>
      <c r="F28" s="21" t="s">
        <v>220</v>
      </c>
      <c r="G28" s="21" t="s">
        <v>221</v>
      </c>
      <c r="H28" s="23">
        <v>573001.86</v>
      </c>
      <c r="I28" s="23">
        <v>573001.86</v>
      </c>
      <c r="J28" s="23"/>
      <c r="K28" s="23"/>
      <c r="L28" s="23">
        <v>573001.86</v>
      </c>
      <c r="M28" s="23"/>
      <c r="N28" s="23"/>
      <c r="O28" s="23"/>
      <c r="P28" s="23"/>
      <c r="Q28" s="23"/>
      <c r="R28" s="23"/>
      <c r="S28" s="23"/>
      <c r="T28" s="23"/>
      <c r="U28" s="23"/>
      <c r="V28" s="23"/>
      <c r="W28" s="23"/>
    </row>
    <row r="29" ht="21" customHeight="1" spans="1:23">
      <c r="A29" s="117"/>
      <c r="B29" s="21" t="s">
        <v>214</v>
      </c>
      <c r="C29" s="21" t="s">
        <v>215</v>
      </c>
      <c r="D29" s="21" t="s">
        <v>113</v>
      </c>
      <c r="E29" s="21" t="s">
        <v>114</v>
      </c>
      <c r="F29" s="21" t="s">
        <v>222</v>
      </c>
      <c r="G29" s="21" t="s">
        <v>223</v>
      </c>
      <c r="H29" s="23">
        <v>32832</v>
      </c>
      <c r="I29" s="23">
        <v>32832</v>
      </c>
      <c r="J29" s="23"/>
      <c r="K29" s="23"/>
      <c r="L29" s="23">
        <v>32832</v>
      </c>
      <c r="M29" s="23"/>
      <c r="N29" s="23"/>
      <c r="O29" s="23"/>
      <c r="P29" s="23"/>
      <c r="Q29" s="23"/>
      <c r="R29" s="23"/>
      <c r="S29" s="23"/>
      <c r="T29" s="23"/>
      <c r="U29" s="23"/>
      <c r="V29" s="23"/>
      <c r="W29" s="23"/>
    </row>
    <row r="30" ht="21" customHeight="1" spans="1:23">
      <c r="A30" s="117"/>
      <c r="B30" s="21" t="s">
        <v>214</v>
      </c>
      <c r="C30" s="21" t="s">
        <v>215</v>
      </c>
      <c r="D30" s="21" t="s">
        <v>113</v>
      </c>
      <c r="E30" s="21" t="s">
        <v>114</v>
      </c>
      <c r="F30" s="21" t="s">
        <v>222</v>
      </c>
      <c r="G30" s="21" t="s">
        <v>223</v>
      </c>
      <c r="H30" s="23">
        <v>19100.06</v>
      </c>
      <c r="I30" s="23">
        <v>19100.06</v>
      </c>
      <c r="J30" s="23"/>
      <c r="K30" s="23"/>
      <c r="L30" s="23">
        <v>19100.06</v>
      </c>
      <c r="M30" s="23"/>
      <c r="N30" s="23"/>
      <c r="O30" s="23"/>
      <c r="P30" s="23"/>
      <c r="Q30" s="23"/>
      <c r="R30" s="23"/>
      <c r="S30" s="23"/>
      <c r="T30" s="23"/>
      <c r="U30" s="23"/>
      <c r="V30" s="23"/>
      <c r="W30" s="23"/>
    </row>
    <row r="31" ht="21" customHeight="1" spans="1:23">
      <c r="A31" s="117"/>
      <c r="B31" s="21" t="s">
        <v>214</v>
      </c>
      <c r="C31" s="21" t="s">
        <v>215</v>
      </c>
      <c r="D31" s="21" t="s">
        <v>88</v>
      </c>
      <c r="E31" s="21" t="s">
        <v>89</v>
      </c>
      <c r="F31" s="21" t="s">
        <v>222</v>
      </c>
      <c r="G31" s="21" t="s">
        <v>223</v>
      </c>
      <c r="H31" s="23">
        <v>7113.96</v>
      </c>
      <c r="I31" s="23">
        <v>7113.96</v>
      </c>
      <c r="J31" s="23"/>
      <c r="K31" s="23"/>
      <c r="L31" s="23">
        <v>7113.96</v>
      </c>
      <c r="M31" s="23"/>
      <c r="N31" s="23"/>
      <c r="O31" s="23"/>
      <c r="P31" s="23"/>
      <c r="Q31" s="23"/>
      <c r="R31" s="23"/>
      <c r="S31" s="23"/>
      <c r="T31" s="23"/>
      <c r="U31" s="23"/>
      <c r="V31" s="23"/>
      <c r="W31" s="23"/>
    </row>
    <row r="32" ht="21" customHeight="1" spans="1:23">
      <c r="A32" s="117"/>
      <c r="B32" s="21" t="s">
        <v>214</v>
      </c>
      <c r="C32" s="21" t="s">
        <v>215</v>
      </c>
      <c r="D32" s="21" t="s">
        <v>90</v>
      </c>
      <c r="E32" s="21" t="s">
        <v>91</v>
      </c>
      <c r="F32" s="21" t="s">
        <v>222</v>
      </c>
      <c r="G32" s="21" t="s">
        <v>223</v>
      </c>
      <c r="H32" s="23">
        <v>59736.26</v>
      </c>
      <c r="I32" s="23">
        <v>59736.26</v>
      </c>
      <c r="J32" s="23"/>
      <c r="K32" s="23"/>
      <c r="L32" s="23">
        <v>59736.26</v>
      </c>
      <c r="M32" s="23"/>
      <c r="N32" s="23"/>
      <c r="O32" s="23"/>
      <c r="P32" s="23"/>
      <c r="Q32" s="23"/>
      <c r="R32" s="23"/>
      <c r="S32" s="23"/>
      <c r="T32" s="23"/>
      <c r="U32" s="23"/>
      <c r="V32" s="23"/>
      <c r="W32" s="23"/>
    </row>
    <row r="33" ht="21" customHeight="1" spans="1:23">
      <c r="A33" s="117"/>
      <c r="B33" s="21" t="s">
        <v>224</v>
      </c>
      <c r="C33" s="21" t="s">
        <v>120</v>
      </c>
      <c r="D33" s="21" t="s">
        <v>119</v>
      </c>
      <c r="E33" s="21" t="s">
        <v>120</v>
      </c>
      <c r="F33" s="21" t="s">
        <v>225</v>
      </c>
      <c r="G33" s="21" t="s">
        <v>120</v>
      </c>
      <c r="H33" s="23">
        <v>1146003.72</v>
      </c>
      <c r="I33" s="23">
        <v>1146003.72</v>
      </c>
      <c r="J33" s="23"/>
      <c r="K33" s="23"/>
      <c r="L33" s="23">
        <v>1146003.72</v>
      </c>
      <c r="M33" s="23"/>
      <c r="N33" s="23"/>
      <c r="O33" s="23"/>
      <c r="P33" s="23"/>
      <c r="Q33" s="23"/>
      <c r="R33" s="23"/>
      <c r="S33" s="23"/>
      <c r="T33" s="23"/>
      <c r="U33" s="23"/>
      <c r="V33" s="23"/>
      <c r="W33" s="23"/>
    </row>
    <row r="34" ht="21" customHeight="1" spans="1:23">
      <c r="A34" s="117"/>
      <c r="B34" s="21" t="s">
        <v>226</v>
      </c>
      <c r="C34" s="21" t="s">
        <v>227</v>
      </c>
      <c r="D34" s="21" t="s">
        <v>88</v>
      </c>
      <c r="E34" s="21" t="s">
        <v>89</v>
      </c>
      <c r="F34" s="21" t="s">
        <v>228</v>
      </c>
      <c r="G34" s="21" t="s">
        <v>229</v>
      </c>
      <c r="H34" s="23"/>
      <c r="I34" s="23"/>
      <c r="J34" s="23"/>
      <c r="K34" s="23"/>
      <c r="L34" s="23"/>
      <c r="M34" s="23"/>
      <c r="N34" s="23"/>
      <c r="O34" s="23"/>
      <c r="P34" s="23"/>
      <c r="Q34" s="23"/>
      <c r="R34" s="23"/>
      <c r="S34" s="23"/>
      <c r="T34" s="23"/>
      <c r="U34" s="23"/>
      <c r="V34" s="23"/>
      <c r="W34" s="23"/>
    </row>
    <row r="35" ht="21" customHeight="1" spans="1:23">
      <c r="A35" s="117"/>
      <c r="B35" s="21" t="s">
        <v>226</v>
      </c>
      <c r="C35" s="21" t="s">
        <v>227</v>
      </c>
      <c r="D35" s="21" t="s">
        <v>90</v>
      </c>
      <c r="E35" s="21" t="s">
        <v>91</v>
      </c>
      <c r="F35" s="21" t="s">
        <v>228</v>
      </c>
      <c r="G35" s="21" t="s">
        <v>229</v>
      </c>
      <c r="H35" s="23">
        <v>559680</v>
      </c>
      <c r="I35" s="23">
        <v>559680</v>
      </c>
      <c r="J35" s="23"/>
      <c r="K35" s="23"/>
      <c r="L35" s="23">
        <v>559680</v>
      </c>
      <c r="M35" s="23"/>
      <c r="N35" s="23"/>
      <c r="O35" s="23"/>
      <c r="P35" s="23"/>
      <c r="Q35" s="23"/>
      <c r="R35" s="23"/>
      <c r="S35" s="23"/>
      <c r="T35" s="23"/>
      <c r="U35" s="23"/>
      <c r="V35" s="23"/>
      <c r="W35" s="23"/>
    </row>
    <row r="36" ht="21" customHeight="1" spans="1:23">
      <c r="A36" s="117"/>
      <c r="B36" s="21" t="s">
        <v>226</v>
      </c>
      <c r="C36" s="21" t="s">
        <v>227</v>
      </c>
      <c r="D36" s="21" t="s">
        <v>96</v>
      </c>
      <c r="E36" s="21" t="s">
        <v>97</v>
      </c>
      <c r="F36" s="21" t="s">
        <v>228</v>
      </c>
      <c r="G36" s="21" t="s">
        <v>229</v>
      </c>
      <c r="H36" s="23"/>
      <c r="I36" s="23"/>
      <c r="J36" s="23"/>
      <c r="K36" s="23"/>
      <c r="L36" s="23"/>
      <c r="M36" s="23"/>
      <c r="N36" s="23"/>
      <c r="O36" s="23"/>
      <c r="P36" s="23"/>
      <c r="Q36" s="23"/>
      <c r="R36" s="23"/>
      <c r="S36" s="23"/>
      <c r="T36" s="23"/>
      <c r="U36" s="23"/>
      <c r="V36" s="23"/>
      <c r="W36" s="23"/>
    </row>
    <row r="37" ht="21" customHeight="1" spans="1:23">
      <c r="A37" s="117"/>
      <c r="B37" s="21" t="s">
        <v>230</v>
      </c>
      <c r="C37" s="21" t="s">
        <v>231</v>
      </c>
      <c r="D37" s="21" t="s">
        <v>88</v>
      </c>
      <c r="E37" s="21" t="s">
        <v>89</v>
      </c>
      <c r="F37" s="21" t="s">
        <v>232</v>
      </c>
      <c r="G37" s="21" t="s">
        <v>233</v>
      </c>
      <c r="H37" s="23">
        <v>9600</v>
      </c>
      <c r="I37" s="23">
        <v>9600</v>
      </c>
      <c r="J37" s="23"/>
      <c r="K37" s="23"/>
      <c r="L37" s="23">
        <v>9600</v>
      </c>
      <c r="M37" s="23"/>
      <c r="N37" s="23"/>
      <c r="O37" s="23"/>
      <c r="P37" s="23"/>
      <c r="Q37" s="23"/>
      <c r="R37" s="23"/>
      <c r="S37" s="23"/>
      <c r="T37" s="23"/>
      <c r="U37" s="23"/>
      <c r="V37" s="23"/>
      <c r="W37" s="23"/>
    </row>
    <row r="38" ht="21" customHeight="1" spans="1:23">
      <c r="A38" s="117"/>
      <c r="B38" s="21" t="s">
        <v>230</v>
      </c>
      <c r="C38" s="21" t="s">
        <v>231</v>
      </c>
      <c r="D38" s="21" t="s">
        <v>88</v>
      </c>
      <c r="E38" s="21" t="s">
        <v>89</v>
      </c>
      <c r="F38" s="21" t="s">
        <v>234</v>
      </c>
      <c r="G38" s="21" t="s">
        <v>235</v>
      </c>
      <c r="H38" s="23">
        <v>18000</v>
      </c>
      <c r="I38" s="23">
        <v>18000</v>
      </c>
      <c r="J38" s="23"/>
      <c r="K38" s="23"/>
      <c r="L38" s="23">
        <v>18000</v>
      </c>
      <c r="M38" s="23"/>
      <c r="N38" s="23"/>
      <c r="O38" s="23"/>
      <c r="P38" s="23"/>
      <c r="Q38" s="23"/>
      <c r="R38" s="23"/>
      <c r="S38" s="23"/>
      <c r="T38" s="23"/>
      <c r="U38" s="23"/>
      <c r="V38" s="23"/>
      <c r="W38" s="23"/>
    </row>
    <row r="39" ht="21" customHeight="1" spans="1:23">
      <c r="A39" s="117"/>
      <c r="B39" s="21" t="s">
        <v>230</v>
      </c>
      <c r="C39" s="21" t="s">
        <v>231</v>
      </c>
      <c r="D39" s="21" t="s">
        <v>88</v>
      </c>
      <c r="E39" s="21" t="s">
        <v>89</v>
      </c>
      <c r="F39" s="21" t="s">
        <v>236</v>
      </c>
      <c r="G39" s="21" t="s">
        <v>237</v>
      </c>
      <c r="H39" s="23">
        <v>150000</v>
      </c>
      <c r="I39" s="23">
        <v>150000</v>
      </c>
      <c r="J39" s="23"/>
      <c r="K39" s="23"/>
      <c r="L39" s="23">
        <v>150000</v>
      </c>
      <c r="M39" s="23"/>
      <c r="N39" s="23"/>
      <c r="O39" s="23"/>
      <c r="P39" s="23"/>
      <c r="Q39" s="23"/>
      <c r="R39" s="23"/>
      <c r="S39" s="23"/>
      <c r="T39" s="23"/>
      <c r="U39" s="23"/>
      <c r="V39" s="23"/>
      <c r="W39" s="23"/>
    </row>
    <row r="40" ht="21" customHeight="1" spans="1:23">
      <c r="A40" s="117"/>
      <c r="B40" s="21" t="s">
        <v>230</v>
      </c>
      <c r="C40" s="21" t="s">
        <v>231</v>
      </c>
      <c r="D40" s="21" t="s">
        <v>88</v>
      </c>
      <c r="E40" s="21" t="s">
        <v>89</v>
      </c>
      <c r="F40" s="21" t="s">
        <v>238</v>
      </c>
      <c r="G40" s="21" t="s">
        <v>239</v>
      </c>
      <c r="H40" s="23">
        <v>105600</v>
      </c>
      <c r="I40" s="23">
        <v>105600</v>
      </c>
      <c r="J40" s="23"/>
      <c r="K40" s="23"/>
      <c r="L40" s="23">
        <v>105600</v>
      </c>
      <c r="M40" s="23"/>
      <c r="N40" s="23"/>
      <c r="O40" s="23"/>
      <c r="P40" s="23"/>
      <c r="Q40" s="23"/>
      <c r="R40" s="23"/>
      <c r="S40" s="23"/>
      <c r="T40" s="23"/>
      <c r="U40" s="23"/>
      <c r="V40" s="23"/>
      <c r="W40" s="23"/>
    </row>
    <row r="41" ht="21" customHeight="1" spans="1:23">
      <c r="A41" s="117"/>
      <c r="B41" s="21" t="s">
        <v>230</v>
      </c>
      <c r="C41" s="21" t="s">
        <v>231</v>
      </c>
      <c r="D41" s="21" t="s">
        <v>88</v>
      </c>
      <c r="E41" s="21" t="s">
        <v>89</v>
      </c>
      <c r="F41" s="21" t="s">
        <v>240</v>
      </c>
      <c r="G41" s="21" t="s">
        <v>241</v>
      </c>
      <c r="H41" s="23">
        <v>18000</v>
      </c>
      <c r="I41" s="23">
        <v>18000</v>
      </c>
      <c r="J41" s="23"/>
      <c r="K41" s="23"/>
      <c r="L41" s="23">
        <v>18000</v>
      </c>
      <c r="M41" s="23"/>
      <c r="N41" s="23"/>
      <c r="O41" s="23"/>
      <c r="P41" s="23"/>
      <c r="Q41" s="23"/>
      <c r="R41" s="23"/>
      <c r="S41" s="23"/>
      <c r="T41" s="23"/>
      <c r="U41" s="23"/>
      <c r="V41" s="23"/>
      <c r="W41" s="23"/>
    </row>
    <row r="42" ht="21" customHeight="1" spans="1:23">
      <c r="A42" s="117"/>
      <c r="B42" s="21" t="s">
        <v>230</v>
      </c>
      <c r="C42" s="21" t="s">
        <v>231</v>
      </c>
      <c r="D42" s="21" t="s">
        <v>88</v>
      </c>
      <c r="E42" s="21" t="s">
        <v>89</v>
      </c>
      <c r="F42" s="21" t="s">
        <v>242</v>
      </c>
      <c r="G42" s="21" t="s">
        <v>243</v>
      </c>
      <c r="H42" s="23">
        <v>6000</v>
      </c>
      <c r="I42" s="23">
        <v>6000</v>
      </c>
      <c r="J42" s="23"/>
      <c r="K42" s="23"/>
      <c r="L42" s="23">
        <v>6000</v>
      </c>
      <c r="M42" s="23"/>
      <c r="N42" s="23"/>
      <c r="O42" s="23"/>
      <c r="P42" s="23"/>
      <c r="Q42" s="23"/>
      <c r="R42" s="23"/>
      <c r="S42" s="23"/>
      <c r="T42" s="23"/>
      <c r="U42" s="23"/>
      <c r="V42" s="23"/>
      <c r="W42" s="23"/>
    </row>
    <row r="43" ht="21" customHeight="1" spans="1:23">
      <c r="A43" s="117"/>
      <c r="B43" s="21" t="s">
        <v>244</v>
      </c>
      <c r="C43" s="21" t="s">
        <v>245</v>
      </c>
      <c r="D43" s="21" t="s">
        <v>90</v>
      </c>
      <c r="E43" s="21" t="s">
        <v>91</v>
      </c>
      <c r="F43" s="21" t="s">
        <v>246</v>
      </c>
      <c r="G43" s="21" t="s">
        <v>247</v>
      </c>
      <c r="H43" s="23">
        <v>25500</v>
      </c>
      <c r="I43" s="23">
        <v>25500</v>
      </c>
      <c r="J43" s="23"/>
      <c r="K43" s="23"/>
      <c r="L43" s="23">
        <v>25500</v>
      </c>
      <c r="M43" s="23"/>
      <c r="N43" s="23"/>
      <c r="O43" s="23"/>
      <c r="P43" s="23"/>
      <c r="Q43" s="23"/>
      <c r="R43" s="23"/>
      <c r="S43" s="23"/>
      <c r="T43" s="23"/>
      <c r="U43" s="23"/>
      <c r="V43" s="23"/>
      <c r="W43" s="23"/>
    </row>
    <row r="44" ht="21" customHeight="1" spans="1:23">
      <c r="A44" s="117"/>
      <c r="B44" s="21" t="s">
        <v>248</v>
      </c>
      <c r="C44" s="21" t="s">
        <v>249</v>
      </c>
      <c r="D44" s="21" t="s">
        <v>88</v>
      </c>
      <c r="E44" s="21" t="s">
        <v>89</v>
      </c>
      <c r="F44" s="21" t="s">
        <v>250</v>
      </c>
      <c r="G44" s="21" t="s">
        <v>249</v>
      </c>
      <c r="H44" s="23">
        <v>8254.08</v>
      </c>
      <c r="I44" s="23">
        <v>8254.08</v>
      </c>
      <c r="J44" s="23"/>
      <c r="K44" s="23"/>
      <c r="L44" s="23">
        <v>8254.08</v>
      </c>
      <c r="M44" s="23"/>
      <c r="N44" s="23"/>
      <c r="O44" s="23"/>
      <c r="P44" s="23"/>
      <c r="Q44" s="23"/>
      <c r="R44" s="23"/>
      <c r="S44" s="23"/>
      <c r="T44" s="23"/>
      <c r="U44" s="23"/>
      <c r="V44" s="23"/>
      <c r="W44" s="23"/>
    </row>
    <row r="45" ht="21" customHeight="1" spans="1:23">
      <c r="A45" s="117"/>
      <c r="B45" s="21" t="s">
        <v>248</v>
      </c>
      <c r="C45" s="21" t="s">
        <v>249</v>
      </c>
      <c r="D45" s="21" t="s">
        <v>90</v>
      </c>
      <c r="E45" s="21" t="s">
        <v>91</v>
      </c>
      <c r="F45" s="21" t="s">
        <v>250</v>
      </c>
      <c r="G45" s="21" t="s">
        <v>249</v>
      </c>
      <c r="H45" s="23">
        <v>80665.68</v>
      </c>
      <c r="I45" s="23">
        <v>80665.68</v>
      </c>
      <c r="J45" s="23"/>
      <c r="K45" s="23"/>
      <c r="L45" s="23">
        <v>80665.68</v>
      </c>
      <c r="M45" s="23"/>
      <c r="N45" s="23"/>
      <c r="O45" s="23"/>
      <c r="P45" s="23"/>
      <c r="Q45" s="23"/>
      <c r="R45" s="23"/>
      <c r="S45" s="23"/>
      <c r="T45" s="23"/>
      <c r="U45" s="23"/>
      <c r="V45" s="23"/>
      <c r="W45" s="23"/>
    </row>
    <row r="46" ht="21" customHeight="1" spans="1:23">
      <c r="A46" s="117"/>
      <c r="B46" s="21" t="s">
        <v>251</v>
      </c>
      <c r="C46" s="21" t="s">
        <v>252</v>
      </c>
      <c r="D46" s="21" t="s">
        <v>96</v>
      </c>
      <c r="E46" s="21" t="s">
        <v>97</v>
      </c>
      <c r="F46" s="21" t="s">
        <v>253</v>
      </c>
      <c r="G46" s="21" t="s">
        <v>254</v>
      </c>
      <c r="H46" s="23">
        <v>1078696.2</v>
      </c>
      <c r="I46" s="23">
        <v>1078696.2</v>
      </c>
      <c r="J46" s="23"/>
      <c r="K46" s="23"/>
      <c r="L46" s="23">
        <v>1078696.2</v>
      </c>
      <c r="M46" s="23"/>
      <c r="N46" s="23"/>
      <c r="O46" s="23"/>
      <c r="P46" s="23"/>
      <c r="Q46" s="23"/>
      <c r="R46" s="23"/>
      <c r="S46" s="23"/>
      <c r="T46" s="23"/>
      <c r="U46" s="23"/>
      <c r="V46" s="23"/>
      <c r="W46" s="23"/>
    </row>
    <row r="47" ht="21" customHeight="1" spans="1:23">
      <c r="A47" s="117"/>
      <c r="B47" s="21" t="s">
        <v>255</v>
      </c>
      <c r="C47" s="21" t="s">
        <v>256</v>
      </c>
      <c r="D47" s="21" t="s">
        <v>102</v>
      </c>
      <c r="E47" s="21" t="s">
        <v>103</v>
      </c>
      <c r="F47" s="21" t="s">
        <v>257</v>
      </c>
      <c r="G47" s="21" t="s">
        <v>258</v>
      </c>
      <c r="H47" s="23">
        <v>78156</v>
      </c>
      <c r="I47" s="23">
        <v>78156</v>
      </c>
      <c r="J47" s="23"/>
      <c r="K47" s="23"/>
      <c r="L47" s="23">
        <v>78156</v>
      </c>
      <c r="M47" s="23"/>
      <c r="N47" s="23"/>
      <c r="O47" s="23"/>
      <c r="P47" s="23"/>
      <c r="Q47" s="23"/>
      <c r="R47" s="23"/>
      <c r="S47" s="23"/>
      <c r="T47" s="23"/>
      <c r="U47" s="23"/>
      <c r="V47" s="23"/>
      <c r="W47" s="23"/>
    </row>
    <row r="48" ht="21" customHeight="1" spans="1:23">
      <c r="A48" s="117"/>
      <c r="B48" s="21" t="s">
        <v>259</v>
      </c>
      <c r="C48" s="21" t="s">
        <v>260</v>
      </c>
      <c r="D48" s="21" t="s">
        <v>106</v>
      </c>
      <c r="E48" s="21" t="s">
        <v>105</v>
      </c>
      <c r="F48" s="21" t="s">
        <v>261</v>
      </c>
      <c r="G48" s="21" t="s">
        <v>262</v>
      </c>
      <c r="H48" s="23">
        <v>900</v>
      </c>
      <c r="I48" s="23">
        <v>900</v>
      </c>
      <c r="J48" s="23"/>
      <c r="K48" s="23"/>
      <c r="L48" s="23">
        <v>900</v>
      </c>
      <c r="M48" s="23"/>
      <c r="N48" s="23"/>
      <c r="O48" s="23"/>
      <c r="P48" s="23"/>
      <c r="Q48" s="23"/>
      <c r="R48" s="23"/>
      <c r="S48" s="23"/>
      <c r="T48" s="23"/>
      <c r="U48" s="23"/>
      <c r="V48" s="23"/>
      <c r="W48" s="23"/>
    </row>
    <row r="49" ht="21" customHeight="1" spans="1:23">
      <c r="A49" s="117"/>
      <c r="B49" s="21" t="s">
        <v>263</v>
      </c>
      <c r="C49" s="21" t="s">
        <v>264</v>
      </c>
      <c r="D49" s="21" t="s">
        <v>90</v>
      </c>
      <c r="E49" s="21" t="s">
        <v>91</v>
      </c>
      <c r="F49" s="21" t="s">
        <v>261</v>
      </c>
      <c r="G49" s="21" t="s">
        <v>262</v>
      </c>
      <c r="H49" s="23">
        <v>608880.12</v>
      </c>
      <c r="I49" s="23">
        <v>608880.12</v>
      </c>
      <c r="J49" s="23"/>
      <c r="K49" s="23"/>
      <c r="L49" s="23">
        <v>608880.12</v>
      </c>
      <c r="M49" s="23"/>
      <c r="N49" s="23"/>
      <c r="O49" s="23"/>
      <c r="P49" s="23"/>
      <c r="Q49" s="23"/>
      <c r="R49" s="23"/>
      <c r="S49" s="23"/>
      <c r="T49" s="23"/>
      <c r="U49" s="23"/>
      <c r="V49" s="23"/>
      <c r="W49" s="23"/>
    </row>
    <row r="50" ht="21" customHeight="1" spans="1:23">
      <c r="A50" s="33" t="s">
        <v>121</v>
      </c>
      <c r="B50" s="129"/>
      <c r="C50" s="129"/>
      <c r="D50" s="129"/>
      <c r="E50" s="129"/>
      <c r="F50" s="129"/>
      <c r="G50" s="130"/>
      <c r="H50" s="23">
        <v>18605979.24</v>
      </c>
      <c r="I50" s="23">
        <v>18605979.24</v>
      </c>
      <c r="J50" s="23"/>
      <c r="K50" s="23"/>
      <c r="L50" s="23">
        <v>18605979.24</v>
      </c>
      <c r="M50" s="23"/>
      <c r="N50" s="23"/>
      <c r="O50" s="23"/>
      <c r="P50" s="23"/>
      <c r="Q50" s="23"/>
      <c r="R50" s="23"/>
      <c r="S50" s="23"/>
      <c r="T50" s="23"/>
      <c r="U50" s="23"/>
      <c r="V50" s="23"/>
      <c r="W50" s="23"/>
    </row>
  </sheetData>
  <mergeCells count="30">
    <mergeCell ref="A2:W2"/>
    <mergeCell ref="A3:G3"/>
    <mergeCell ref="H4:W4"/>
    <mergeCell ref="I5:M5"/>
    <mergeCell ref="N5:P5"/>
    <mergeCell ref="R5:W5"/>
    <mergeCell ref="A50:G50"/>
    <mergeCell ref="A4:A7"/>
    <mergeCell ref="B4:B7"/>
    <mergeCell ref="C4:C7"/>
    <mergeCell ref="D4:D7"/>
    <mergeCell ref="E4:E7"/>
    <mergeCell ref="F4:F7"/>
    <mergeCell ref="G4:G7"/>
    <mergeCell ref="H5:H7"/>
    <mergeCell ref="I6:I7"/>
    <mergeCell ref="J6:J7"/>
    <mergeCell ref="K6:K7"/>
    <mergeCell ref="L6:L7"/>
    <mergeCell ref="M6:M7"/>
    <mergeCell ref="N6:N7"/>
    <mergeCell ref="O6:O7"/>
    <mergeCell ref="P6:P7"/>
    <mergeCell ref="Q5:Q7"/>
    <mergeCell ref="R6:R7"/>
    <mergeCell ref="S6:S7"/>
    <mergeCell ref="T6:T7"/>
    <mergeCell ref="U6:U7"/>
    <mergeCell ref="V6:V7"/>
    <mergeCell ref="W6:W7"/>
  </mergeCells>
  <printOptions horizontalCentered="1"/>
  <pageMargins left="0.388888888888889" right="0.388888888888889" top="0.579166666666667" bottom="0.579166666666667" header="0.5" footer="0.5"/>
  <pageSetup paperSize="9" scale="57"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18"/>
  <sheetViews>
    <sheetView showZeros="0" workbookViewId="0">
      <selection activeCell="A1" sqref="A1"/>
    </sheetView>
  </sheetViews>
  <sheetFormatPr defaultColWidth="9.13333333333333" defaultRowHeight="14.25" customHeight="1"/>
  <cols>
    <col min="1" max="1" width="12.4285714285714" customWidth="1"/>
    <col min="2" max="2" width="30.447619047619" customWidth="1"/>
    <col min="3" max="3" width="32.8571428571429" customWidth="1"/>
    <col min="4" max="4" width="46.1428571428571" customWidth="1"/>
    <col min="5" max="5" width="11.1333333333333" customWidth="1"/>
    <col min="6" max="6" width="17.7047619047619" customWidth="1"/>
    <col min="7" max="7" width="9.85714285714286" customWidth="1"/>
    <col min="8" max="8" width="17.7047619047619" customWidth="1"/>
    <col min="9" max="21" width="19.1333333333333" customWidth="1"/>
    <col min="22" max="23" width="19.2857142857143" customWidth="1"/>
  </cols>
  <sheetData>
    <row r="1" ht="15" customHeight="1" spans="1:23">
      <c r="A1" s="1"/>
      <c r="B1" s="3"/>
      <c r="C1" s="1"/>
      <c r="D1" s="1"/>
      <c r="E1" s="2"/>
      <c r="F1" s="2"/>
      <c r="G1" s="2"/>
      <c r="H1" s="2"/>
      <c r="I1" s="3"/>
      <c r="J1" s="3"/>
      <c r="K1" s="3"/>
      <c r="L1" s="3"/>
      <c r="M1" s="3"/>
      <c r="N1" s="3"/>
      <c r="O1" s="3"/>
      <c r="P1" s="3"/>
      <c r="Q1" s="3"/>
      <c r="R1" s="1"/>
      <c r="S1" s="1"/>
      <c r="T1" s="1"/>
      <c r="U1" s="3"/>
      <c r="V1" s="1"/>
      <c r="W1" s="38" t="s">
        <v>265</v>
      </c>
    </row>
    <row r="2" ht="41.25" customHeight="1" spans="1:23">
      <c r="A2" s="5" t="str">
        <f>"2025"&amp;"年部门项目支出预算表"</f>
        <v>2025年部门项目支出预算表</v>
      </c>
      <c r="B2" s="6"/>
      <c r="C2" s="6"/>
      <c r="D2" s="6"/>
      <c r="E2" s="6"/>
      <c r="F2" s="6"/>
      <c r="G2" s="6"/>
      <c r="H2" s="6"/>
      <c r="I2" s="6"/>
      <c r="J2" s="6"/>
      <c r="K2" s="6"/>
      <c r="L2" s="6"/>
      <c r="M2" s="6"/>
      <c r="N2" s="6"/>
      <c r="O2" s="6"/>
      <c r="P2" s="6"/>
      <c r="Q2" s="6"/>
      <c r="R2" s="6"/>
      <c r="S2" s="6"/>
      <c r="T2" s="6"/>
      <c r="U2" s="6"/>
      <c r="V2" s="6"/>
      <c r="W2" s="6"/>
    </row>
    <row r="3" ht="18.75" customHeight="1" spans="1:23">
      <c r="A3" s="7" t="str">
        <f>"单位名称："&amp;"沧源佤族自治县岩帅镇团结中心完小"</f>
        <v>单位名称：沧源佤族自治县岩帅镇团结中心完小</v>
      </c>
      <c r="B3" s="8"/>
      <c r="C3" s="8"/>
      <c r="D3" s="8"/>
      <c r="E3" s="8"/>
      <c r="F3" s="8"/>
      <c r="G3" s="8"/>
      <c r="H3" s="8"/>
      <c r="I3" s="9"/>
      <c r="J3" s="9"/>
      <c r="K3" s="9"/>
      <c r="L3" s="9"/>
      <c r="M3" s="9"/>
      <c r="N3" s="9"/>
      <c r="O3" s="9"/>
      <c r="P3" s="9"/>
      <c r="Q3" s="9"/>
      <c r="R3" s="1"/>
      <c r="S3" s="1"/>
      <c r="T3" s="1"/>
      <c r="U3" s="3"/>
      <c r="V3" s="1"/>
      <c r="W3" s="38" t="s">
        <v>171</v>
      </c>
    </row>
    <row r="4" ht="18.75" customHeight="1" spans="1:23">
      <c r="A4" s="10" t="s">
        <v>266</v>
      </c>
      <c r="B4" s="11" t="s">
        <v>186</v>
      </c>
      <c r="C4" s="10" t="s">
        <v>187</v>
      </c>
      <c r="D4" s="10" t="s">
        <v>267</v>
      </c>
      <c r="E4" s="11" t="s">
        <v>188</v>
      </c>
      <c r="F4" s="11" t="s">
        <v>189</v>
      </c>
      <c r="G4" s="11" t="s">
        <v>268</v>
      </c>
      <c r="H4" s="11" t="s">
        <v>269</v>
      </c>
      <c r="I4" s="29" t="s">
        <v>56</v>
      </c>
      <c r="J4" s="12" t="s">
        <v>270</v>
      </c>
      <c r="K4" s="13"/>
      <c r="L4" s="13"/>
      <c r="M4" s="14"/>
      <c r="N4" s="12" t="s">
        <v>194</v>
      </c>
      <c r="O4" s="13"/>
      <c r="P4" s="14"/>
      <c r="Q4" s="11" t="s">
        <v>62</v>
      </c>
      <c r="R4" s="12" t="s">
        <v>78</v>
      </c>
      <c r="S4" s="13"/>
      <c r="T4" s="13"/>
      <c r="U4" s="13"/>
      <c r="V4" s="13"/>
      <c r="W4" s="14"/>
    </row>
    <row r="5" ht="18.75" customHeight="1" spans="1:23">
      <c r="A5" s="15"/>
      <c r="B5" s="30"/>
      <c r="C5" s="15"/>
      <c r="D5" s="15"/>
      <c r="E5" s="16"/>
      <c r="F5" s="16"/>
      <c r="G5" s="16"/>
      <c r="H5" s="16"/>
      <c r="I5" s="30"/>
      <c r="J5" s="118" t="s">
        <v>59</v>
      </c>
      <c r="K5" s="119"/>
      <c r="L5" s="11" t="s">
        <v>60</v>
      </c>
      <c r="M5" s="11" t="s">
        <v>61</v>
      </c>
      <c r="N5" s="11" t="s">
        <v>59</v>
      </c>
      <c r="O5" s="11" t="s">
        <v>60</v>
      </c>
      <c r="P5" s="11" t="s">
        <v>61</v>
      </c>
      <c r="Q5" s="16"/>
      <c r="R5" s="11" t="s">
        <v>58</v>
      </c>
      <c r="S5" s="10" t="s">
        <v>65</v>
      </c>
      <c r="T5" s="10" t="s">
        <v>200</v>
      </c>
      <c r="U5" s="10" t="s">
        <v>67</v>
      </c>
      <c r="V5" s="10" t="s">
        <v>68</v>
      </c>
      <c r="W5" s="10" t="s">
        <v>69</v>
      </c>
    </row>
    <row r="6" ht="18.75" customHeight="1" spans="1:23">
      <c r="A6" s="30"/>
      <c r="B6" s="30"/>
      <c r="C6" s="30"/>
      <c r="D6" s="30"/>
      <c r="E6" s="30"/>
      <c r="F6" s="30"/>
      <c r="G6" s="30"/>
      <c r="H6" s="30"/>
      <c r="I6" s="30"/>
      <c r="J6" s="120" t="s">
        <v>58</v>
      </c>
      <c r="K6" s="92"/>
      <c r="L6" s="30"/>
      <c r="M6" s="30"/>
      <c r="N6" s="30"/>
      <c r="O6" s="30"/>
      <c r="P6" s="30"/>
      <c r="Q6" s="30"/>
      <c r="R6" s="30"/>
      <c r="S6" s="121"/>
      <c r="T6" s="121"/>
      <c r="U6" s="121"/>
      <c r="V6" s="121"/>
      <c r="W6" s="121"/>
    </row>
    <row r="7" ht="18.75" customHeight="1" spans="1:23">
      <c r="A7" s="17"/>
      <c r="B7" s="31"/>
      <c r="C7" s="17"/>
      <c r="D7" s="17"/>
      <c r="E7" s="18"/>
      <c r="F7" s="18"/>
      <c r="G7" s="18"/>
      <c r="H7" s="18"/>
      <c r="I7" s="31"/>
      <c r="J7" s="45" t="s">
        <v>58</v>
      </c>
      <c r="K7" s="45" t="s">
        <v>271</v>
      </c>
      <c r="L7" s="18"/>
      <c r="M7" s="18"/>
      <c r="N7" s="18"/>
      <c r="O7" s="18"/>
      <c r="P7" s="18"/>
      <c r="Q7" s="18"/>
      <c r="R7" s="18"/>
      <c r="S7" s="18"/>
      <c r="T7" s="18"/>
      <c r="U7" s="31"/>
      <c r="V7" s="18"/>
      <c r="W7" s="18"/>
    </row>
    <row r="8" ht="18.75" customHeight="1" spans="1:23">
      <c r="A8" s="115">
        <v>1</v>
      </c>
      <c r="B8" s="115">
        <v>2</v>
      </c>
      <c r="C8" s="115">
        <v>3</v>
      </c>
      <c r="D8" s="115">
        <v>4</v>
      </c>
      <c r="E8" s="115">
        <v>5</v>
      </c>
      <c r="F8" s="115">
        <v>6</v>
      </c>
      <c r="G8" s="115">
        <v>7</v>
      </c>
      <c r="H8" s="115">
        <v>8</v>
      </c>
      <c r="I8" s="115">
        <v>9</v>
      </c>
      <c r="J8" s="115">
        <v>10</v>
      </c>
      <c r="K8" s="115">
        <v>11</v>
      </c>
      <c r="L8" s="115">
        <v>12</v>
      </c>
      <c r="M8" s="115">
        <v>13</v>
      </c>
      <c r="N8" s="115">
        <v>14</v>
      </c>
      <c r="O8" s="115">
        <v>15</v>
      </c>
      <c r="P8" s="115">
        <v>16</v>
      </c>
      <c r="Q8" s="115">
        <v>17</v>
      </c>
      <c r="R8" s="115">
        <v>18</v>
      </c>
      <c r="S8" s="115">
        <v>19</v>
      </c>
      <c r="T8" s="115">
        <v>20</v>
      </c>
      <c r="U8" s="115">
        <v>21</v>
      </c>
      <c r="V8" s="115">
        <v>22</v>
      </c>
      <c r="W8" s="115">
        <v>23</v>
      </c>
    </row>
    <row r="9" ht="18.75" customHeight="1" spans="1:23">
      <c r="A9" s="21"/>
      <c r="B9" s="21"/>
      <c r="C9" s="21" t="s">
        <v>272</v>
      </c>
      <c r="D9" s="21"/>
      <c r="E9" s="21"/>
      <c r="F9" s="21"/>
      <c r="G9" s="21"/>
      <c r="H9" s="21"/>
      <c r="I9" s="23">
        <v>280000</v>
      </c>
      <c r="J9" s="23">
        <v>280000</v>
      </c>
      <c r="K9" s="23">
        <v>280000</v>
      </c>
      <c r="L9" s="23"/>
      <c r="M9" s="23"/>
      <c r="N9" s="23"/>
      <c r="O9" s="23"/>
      <c r="P9" s="23"/>
      <c r="Q9" s="23"/>
      <c r="R9" s="23"/>
      <c r="S9" s="23"/>
      <c r="T9" s="23"/>
      <c r="U9" s="23"/>
      <c r="V9" s="23"/>
      <c r="W9" s="23"/>
    </row>
    <row r="10" ht="18.75" customHeight="1" spans="1:23">
      <c r="A10" s="116" t="s">
        <v>273</v>
      </c>
      <c r="B10" s="116" t="s">
        <v>274</v>
      </c>
      <c r="C10" s="21" t="s">
        <v>272</v>
      </c>
      <c r="D10" s="116" t="s">
        <v>71</v>
      </c>
      <c r="E10" s="116" t="s">
        <v>88</v>
      </c>
      <c r="F10" s="116" t="s">
        <v>89</v>
      </c>
      <c r="G10" s="116" t="s">
        <v>275</v>
      </c>
      <c r="H10" s="116" t="s">
        <v>276</v>
      </c>
      <c r="I10" s="23">
        <v>77000</v>
      </c>
      <c r="J10" s="23">
        <v>77000</v>
      </c>
      <c r="K10" s="23">
        <v>77000</v>
      </c>
      <c r="L10" s="23"/>
      <c r="M10" s="23"/>
      <c r="N10" s="23"/>
      <c r="O10" s="23"/>
      <c r="P10" s="23"/>
      <c r="Q10" s="23"/>
      <c r="R10" s="23"/>
      <c r="S10" s="23"/>
      <c r="T10" s="23"/>
      <c r="U10" s="23"/>
      <c r="V10" s="23"/>
      <c r="W10" s="23"/>
    </row>
    <row r="11" ht="18.75" customHeight="1" spans="1:23">
      <c r="A11" s="116" t="s">
        <v>273</v>
      </c>
      <c r="B11" s="116" t="s">
        <v>274</v>
      </c>
      <c r="C11" s="21" t="s">
        <v>272</v>
      </c>
      <c r="D11" s="116" t="s">
        <v>71</v>
      </c>
      <c r="E11" s="116" t="s">
        <v>88</v>
      </c>
      <c r="F11" s="116" t="s">
        <v>89</v>
      </c>
      <c r="G11" s="116" t="s">
        <v>236</v>
      </c>
      <c r="H11" s="116" t="s">
        <v>237</v>
      </c>
      <c r="I11" s="23">
        <v>153000</v>
      </c>
      <c r="J11" s="23">
        <v>153000</v>
      </c>
      <c r="K11" s="23">
        <v>153000</v>
      </c>
      <c r="L11" s="23"/>
      <c r="M11" s="23"/>
      <c r="N11" s="23"/>
      <c r="O11" s="23"/>
      <c r="P11" s="23"/>
      <c r="Q11" s="23"/>
      <c r="R11" s="23"/>
      <c r="S11" s="23"/>
      <c r="T11" s="23"/>
      <c r="U11" s="23"/>
      <c r="V11" s="23"/>
      <c r="W11" s="23"/>
    </row>
    <row r="12" ht="18.75" customHeight="1" spans="1:23">
      <c r="A12" s="116" t="s">
        <v>273</v>
      </c>
      <c r="B12" s="116" t="s">
        <v>274</v>
      </c>
      <c r="C12" s="21" t="s">
        <v>272</v>
      </c>
      <c r="D12" s="116" t="s">
        <v>71</v>
      </c>
      <c r="E12" s="116" t="s">
        <v>90</v>
      </c>
      <c r="F12" s="116" t="s">
        <v>91</v>
      </c>
      <c r="G12" s="116" t="s">
        <v>240</v>
      </c>
      <c r="H12" s="116" t="s">
        <v>241</v>
      </c>
      <c r="I12" s="23">
        <v>50000</v>
      </c>
      <c r="J12" s="23">
        <v>50000</v>
      </c>
      <c r="K12" s="23">
        <v>50000</v>
      </c>
      <c r="L12" s="23"/>
      <c r="M12" s="23"/>
      <c r="N12" s="23"/>
      <c r="O12" s="23"/>
      <c r="P12" s="23"/>
      <c r="Q12" s="23"/>
      <c r="R12" s="23"/>
      <c r="S12" s="23"/>
      <c r="T12" s="23"/>
      <c r="U12" s="23"/>
      <c r="V12" s="23"/>
      <c r="W12" s="23"/>
    </row>
    <row r="13" ht="18.75" customHeight="1" spans="1:23">
      <c r="A13" s="117"/>
      <c r="B13" s="117"/>
      <c r="C13" s="21" t="s">
        <v>277</v>
      </c>
      <c r="D13" s="117"/>
      <c r="E13" s="117"/>
      <c r="F13" s="117"/>
      <c r="G13" s="117"/>
      <c r="H13" s="117"/>
      <c r="I13" s="23">
        <v>712800</v>
      </c>
      <c r="J13" s="23"/>
      <c r="K13" s="23"/>
      <c r="L13" s="23"/>
      <c r="M13" s="23"/>
      <c r="N13" s="23"/>
      <c r="O13" s="23"/>
      <c r="P13" s="23"/>
      <c r="Q13" s="23"/>
      <c r="R13" s="23">
        <v>712800</v>
      </c>
      <c r="S13" s="23"/>
      <c r="T13" s="23"/>
      <c r="U13" s="23"/>
      <c r="V13" s="23"/>
      <c r="W13" s="23">
        <v>712800</v>
      </c>
    </row>
    <row r="14" ht="18.75" customHeight="1" spans="1:23">
      <c r="A14" s="116" t="s">
        <v>273</v>
      </c>
      <c r="B14" s="116" t="s">
        <v>278</v>
      </c>
      <c r="C14" s="21" t="s">
        <v>277</v>
      </c>
      <c r="D14" s="116" t="s">
        <v>71</v>
      </c>
      <c r="E14" s="116" t="s">
        <v>90</v>
      </c>
      <c r="F14" s="116" t="s">
        <v>91</v>
      </c>
      <c r="G14" s="116" t="s">
        <v>238</v>
      </c>
      <c r="H14" s="116" t="s">
        <v>239</v>
      </c>
      <c r="I14" s="23">
        <v>30000</v>
      </c>
      <c r="J14" s="23"/>
      <c r="K14" s="23"/>
      <c r="L14" s="23"/>
      <c r="M14" s="23"/>
      <c r="N14" s="23"/>
      <c r="O14" s="23"/>
      <c r="P14" s="23"/>
      <c r="Q14" s="23"/>
      <c r="R14" s="23">
        <v>30000</v>
      </c>
      <c r="S14" s="23"/>
      <c r="T14" s="23"/>
      <c r="U14" s="23"/>
      <c r="V14" s="23"/>
      <c r="W14" s="23">
        <v>30000</v>
      </c>
    </row>
    <row r="15" ht="18.75" customHeight="1" spans="1:23">
      <c r="A15" s="116" t="s">
        <v>273</v>
      </c>
      <c r="B15" s="116" t="s">
        <v>278</v>
      </c>
      <c r="C15" s="21" t="s">
        <v>277</v>
      </c>
      <c r="D15" s="116" t="s">
        <v>71</v>
      </c>
      <c r="E15" s="116" t="s">
        <v>90</v>
      </c>
      <c r="F15" s="116" t="s">
        <v>91</v>
      </c>
      <c r="G15" s="116" t="s">
        <v>279</v>
      </c>
      <c r="H15" s="116" t="s">
        <v>280</v>
      </c>
      <c r="I15" s="23">
        <v>20000</v>
      </c>
      <c r="J15" s="23"/>
      <c r="K15" s="23"/>
      <c r="L15" s="23"/>
      <c r="M15" s="23"/>
      <c r="N15" s="23"/>
      <c r="O15" s="23"/>
      <c r="P15" s="23"/>
      <c r="Q15" s="23"/>
      <c r="R15" s="23">
        <v>20000</v>
      </c>
      <c r="S15" s="23"/>
      <c r="T15" s="23"/>
      <c r="U15" s="23"/>
      <c r="V15" s="23"/>
      <c r="W15" s="23">
        <v>20000</v>
      </c>
    </row>
    <row r="16" ht="18.75" customHeight="1" spans="1:23">
      <c r="A16" s="116" t="s">
        <v>273</v>
      </c>
      <c r="B16" s="116" t="s">
        <v>278</v>
      </c>
      <c r="C16" s="21" t="s">
        <v>277</v>
      </c>
      <c r="D16" s="116" t="s">
        <v>71</v>
      </c>
      <c r="E16" s="116" t="s">
        <v>90</v>
      </c>
      <c r="F16" s="116" t="s">
        <v>91</v>
      </c>
      <c r="G16" s="116" t="s">
        <v>281</v>
      </c>
      <c r="H16" s="116" t="s">
        <v>282</v>
      </c>
      <c r="I16" s="23">
        <v>634600</v>
      </c>
      <c r="J16" s="23"/>
      <c r="K16" s="23"/>
      <c r="L16" s="23"/>
      <c r="M16" s="23"/>
      <c r="N16" s="23"/>
      <c r="O16" s="23"/>
      <c r="P16" s="23"/>
      <c r="Q16" s="23"/>
      <c r="R16" s="23">
        <v>634600</v>
      </c>
      <c r="S16" s="23"/>
      <c r="T16" s="23"/>
      <c r="U16" s="23"/>
      <c r="V16" s="23"/>
      <c r="W16" s="23">
        <v>634600</v>
      </c>
    </row>
    <row r="17" ht="18.75" customHeight="1" spans="1:23">
      <c r="A17" s="116" t="s">
        <v>273</v>
      </c>
      <c r="B17" s="116" t="s">
        <v>278</v>
      </c>
      <c r="C17" s="21" t="s">
        <v>277</v>
      </c>
      <c r="D17" s="116" t="s">
        <v>71</v>
      </c>
      <c r="E17" s="116" t="s">
        <v>90</v>
      </c>
      <c r="F17" s="116" t="s">
        <v>91</v>
      </c>
      <c r="G17" s="116" t="s">
        <v>283</v>
      </c>
      <c r="H17" s="116" t="s">
        <v>284</v>
      </c>
      <c r="I17" s="23">
        <v>28200</v>
      </c>
      <c r="J17" s="23"/>
      <c r="K17" s="23"/>
      <c r="L17" s="23"/>
      <c r="M17" s="23"/>
      <c r="N17" s="23"/>
      <c r="O17" s="23"/>
      <c r="P17" s="23"/>
      <c r="Q17" s="23"/>
      <c r="R17" s="23">
        <v>28200</v>
      </c>
      <c r="S17" s="23"/>
      <c r="T17" s="23"/>
      <c r="U17" s="23"/>
      <c r="V17" s="23"/>
      <c r="W17" s="23">
        <v>28200</v>
      </c>
    </row>
    <row r="18" ht="18.75" customHeight="1" spans="1:23">
      <c r="A18" s="33" t="s">
        <v>121</v>
      </c>
      <c r="B18" s="34"/>
      <c r="C18" s="34"/>
      <c r="D18" s="34"/>
      <c r="E18" s="34"/>
      <c r="F18" s="34"/>
      <c r="G18" s="34"/>
      <c r="H18" s="35"/>
      <c r="I18" s="23">
        <v>992800</v>
      </c>
      <c r="J18" s="23">
        <v>280000</v>
      </c>
      <c r="K18" s="23">
        <v>280000</v>
      </c>
      <c r="L18" s="23"/>
      <c r="M18" s="23"/>
      <c r="N18" s="23"/>
      <c r="O18" s="23"/>
      <c r="P18" s="23"/>
      <c r="Q18" s="23"/>
      <c r="R18" s="23">
        <v>712800</v>
      </c>
      <c r="S18" s="23"/>
      <c r="T18" s="23"/>
      <c r="U18" s="23"/>
      <c r="V18" s="23"/>
      <c r="W18" s="23">
        <v>712800</v>
      </c>
    </row>
  </sheetData>
  <mergeCells count="28">
    <mergeCell ref="A2:W2"/>
    <mergeCell ref="A3:H3"/>
    <mergeCell ref="J4:M4"/>
    <mergeCell ref="N4:P4"/>
    <mergeCell ref="R4:W4"/>
    <mergeCell ref="A18:H18"/>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88888888888889" right="0.388888888888889" top="0.579166666666667" bottom="0.579166666666667" header="0.5" footer="0.5"/>
  <pageSetup paperSize="9" scale="57"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18"/>
  <sheetViews>
    <sheetView showZeros="0" zoomScale="175" zoomScaleNormal="175" topLeftCell="B4" workbookViewId="0">
      <selection activeCell="K15" sqref="K15"/>
    </sheetView>
  </sheetViews>
  <sheetFormatPr defaultColWidth="9.13333333333333" defaultRowHeight="12" customHeight="1"/>
  <cols>
    <col min="1" max="1" width="34.2857142857143" customWidth="1"/>
    <col min="2" max="2" width="48" customWidth="1"/>
    <col min="3" max="5" width="18.2857142857143" customWidth="1"/>
    <col min="6" max="6" width="12" customWidth="1"/>
    <col min="7" max="7" width="17" customWidth="1"/>
    <col min="8" max="9" width="12" customWidth="1"/>
    <col min="10" max="10" width="27.5714285714286" customWidth="1"/>
  </cols>
  <sheetData>
    <row r="1" ht="15" customHeight="1" spans="10:10">
      <c r="J1" s="84" t="s">
        <v>285</v>
      </c>
    </row>
    <row r="2" ht="36.75" customHeight="1" spans="1:10">
      <c r="A2" s="5" t="str">
        <f>"2025"&amp;"年部门项目支出绩效目标表"</f>
        <v>2025年部门项目支出绩效目标表</v>
      </c>
      <c r="B2" s="6"/>
      <c r="C2" s="6"/>
      <c r="D2" s="6"/>
      <c r="E2" s="6"/>
      <c r="F2" s="50"/>
      <c r="G2" s="6"/>
      <c r="H2" s="50"/>
      <c r="I2" s="50"/>
      <c r="J2" s="6"/>
    </row>
    <row r="3" ht="18.75" customHeight="1" spans="1:8">
      <c r="A3" s="7" t="str">
        <f>"单位名称："&amp;"沧源佤族自治县岩帅镇团结中心完小"</f>
        <v>单位名称：沧源佤族自治县岩帅镇团结中心完小</v>
      </c>
      <c r="B3" s="3"/>
      <c r="C3" s="3"/>
      <c r="D3" s="3"/>
      <c r="E3" s="3"/>
      <c r="F3" s="36"/>
      <c r="G3" s="3"/>
      <c r="H3" s="36"/>
    </row>
    <row r="4" ht="18.75" customHeight="1" spans="1:10">
      <c r="A4" s="45" t="s">
        <v>286</v>
      </c>
      <c r="B4" s="45" t="s">
        <v>287</v>
      </c>
      <c r="C4" s="45" t="s">
        <v>288</v>
      </c>
      <c r="D4" s="45" t="s">
        <v>289</v>
      </c>
      <c r="E4" s="45" t="s">
        <v>290</v>
      </c>
      <c r="F4" s="51" t="s">
        <v>291</v>
      </c>
      <c r="G4" s="45" t="s">
        <v>292</v>
      </c>
      <c r="H4" s="51" t="s">
        <v>293</v>
      </c>
      <c r="I4" s="51" t="s">
        <v>294</v>
      </c>
      <c r="J4" s="45" t="s">
        <v>295</v>
      </c>
    </row>
    <row r="5" ht="18.75" customHeight="1" spans="1:10">
      <c r="A5" s="113">
        <v>1</v>
      </c>
      <c r="B5" s="113">
        <v>2</v>
      </c>
      <c r="C5" s="113">
        <v>3</v>
      </c>
      <c r="D5" s="113">
        <v>4</v>
      </c>
      <c r="E5" s="113">
        <v>5</v>
      </c>
      <c r="F5" s="113">
        <v>6</v>
      </c>
      <c r="G5" s="113">
        <v>7</v>
      </c>
      <c r="H5" s="113">
        <v>8</v>
      </c>
      <c r="I5" s="113">
        <v>9</v>
      </c>
      <c r="J5" s="113">
        <v>10</v>
      </c>
    </row>
    <row r="6" ht="18.75" customHeight="1" spans="1:10">
      <c r="A6" s="32" t="s">
        <v>71</v>
      </c>
      <c r="B6" s="46"/>
      <c r="C6" s="46"/>
      <c r="D6" s="46"/>
      <c r="E6" s="52"/>
      <c r="F6" s="53"/>
      <c r="G6" s="52"/>
      <c r="H6" s="53"/>
      <c r="I6" s="53"/>
      <c r="J6" s="52"/>
    </row>
    <row r="7" ht="18.75" customHeight="1" spans="1:10">
      <c r="A7" s="227" t="s">
        <v>277</v>
      </c>
      <c r="B7" s="21" t="s">
        <v>296</v>
      </c>
      <c r="C7" s="21" t="s">
        <v>297</v>
      </c>
      <c r="D7" s="21" t="s">
        <v>298</v>
      </c>
      <c r="E7" s="32" t="s">
        <v>299</v>
      </c>
      <c r="F7" s="21" t="s">
        <v>300</v>
      </c>
      <c r="G7" s="32" t="s">
        <v>301</v>
      </c>
      <c r="H7" s="21" t="s">
        <v>302</v>
      </c>
      <c r="I7" s="21" t="s">
        <v>303</v>
      </c>
      <c r="J7" s="32" t="s">
        <v>304</v>
      </c>
    </row>
    <row r="8" ht="18.75" customHeight="1" spans="1:10">
      <c r="A8" s="227" t="s">
        <v>277</v>
      </c>
      <c r="B8" s="21" t="s">
        <v>305</v>
      </c>
      <c r="C8" s="21" t="s">
        <v>297</v>
      </c>
      <c r="D8" s="21" t="s">
        <v>298</v>
      </c>
      <c r="E8" s="32" t="s">
        <v>306</v>
      </c>
      <c r="F8" s="21" t="s">
        <v>300</v>
      </c>
      <c r="G8" s="32" t="s">
        <v>307</v>
      </c>
      <c r="H8" s="21" t="s">
        <v>308</v>
      </c>
      <c r="I8" s="21" t="s">
        <v>303</v>
      </c>
      <c r="J8" s="32" t="s">
        <v>309</v>
      </c>
    </row>
    <row r="9" ht="18.75" customHeight="1" spans="1:10">
      <c r="A9" s="227" t="s">
        <v>277</v>
      </c>
      <c r="B9" s="21" t="s">
        <v>305</v>
      </c>
      <c r="C9" s="21" t="s">
        <v>297</v>
      </c>
      <c r="D9" s="21" t="s">
        <v>310</v>
      </c>
      <c r="E9" s="32" t="s">
        <v>311</v>
      </c>
      <c r="F9" s="21" t="s">
        <v>312</v>
      </c>
      <c r="G9" s="32" t="s">
        <v>313</v>
      </c>
      <c r="H9" s="21" t="s">
        <v>314</v>
      </c>
      <c r="I9" s="21" t="s">
        <v>303</v>
      </c>
      <c r="J9" s="32" t="s">
        <v>315</v>
      </c>
    </row>
    <row r="10" ht="18.75" customHeight="1" spans="1:10">
      <c r="A10" s="227" t="s">
        <v>277</v>
      </c>
      <c r="B10" s="21" t="s">
        <v>305</v>
      </c>
      <c r="C10" s="21" t="s">
        <v>297</v>
      </c>
      <c r="D10" s="21" t="s">
        <v>310</v>
      </c>
      <c r="E10" s="32" t="s">
        <v>316</v>
      </c>
      <c r="F10" s="21" t="s">
        <v>312</v>
      </c>
      <c r="G10" s="32" t="s">
        <v>313</v>
      </c>
      <c r="H10" s="21" t="s">
        <v>314</v>
      </c>
      <c r="I10" s="21" t="s">
        <v>303</v>
      </c>
      <c r="J10" s="32" t="s">
        <v>317</v>
      </c>
    </row>
    <row r="11" ht="18.75" customHeight="1" spans="1:10">
      <c r="A11" s="227" t="s">
        <v>277</v>
      </c>
      <c r="B11" s="21" t="s">
        <v>305</v>
      </c>
      <c r="C11" s="21" t="s">
        <v>297</v>
      </c>
      <c r="D11" s="21" t="s">
        <v>318</v>
      </c>
      <c r="E11" s="32" t="s">
        <v>319</v>
      </c>
      <c r="F11" s="21" t="s">
        <v>312</v>
      </c>
      <c r="G11" s="32" t="s">
        <v>313</v>
      </c>
      <c r="H11" s="21" t="s">
        <v>314</v>
      </c>
      <c r="I11" s="21" t="s">
        <v>303</v>
      </c>
      <c r="J11" s="32" t="s">
        <v>320</v>
      </c>
    </row>
    <row r="12" ht="18.75" customHeight="1" spans="1:10">
      <c r="A12" s="227" t="s">
        <v>277</v>
      </c>
      <c r="B12" s="21" t="s">
        <v>305</v>
      </c>
      <c r="C12" s="21" t="s">
        <v>321</v>
      </c>
      <c r="D12" s="21" t="s">
        <v>322</v>
      </c>
      <c r="E12" s="32" t="s">
        <v>323</v>
      </c>
      <c r="F12" s="21" t="s">
        <v>312</v>
      </c>
      <c r="G12" s="32" t="s">
        <v>313</v>
      </c>
      <c r="H12" s="21" t="s">
        <v>314</v>
      </c>
      <c r="I12" s="21" t="s">
        <v>303</v>
      </c>
      <c r="J12" s="32" t="s">
        <v>324</v>
      </c>
    </row>
    <row r="13" ht="18.75" customHeight="1" spans="1:10">
      <c r="A13" s="227" t="s">
        <v>277</v>
      </c>
      <c r="B13" s="21" t="s">
        <v>305</v>
      </c>
      <c r="C13" s="21" t="s">
        <v>325</v>
      </c>
      <c r="D13" s="21" t="s">
        <v>326</v>
      </c>
      <c r="E13" s="32" t="s">
        <v>327</v>
      </c>
      <c r="F13" s="21" t="s">
        <v>300</v>
      </c>
      <c r="G13" s="32" t="s">
        <v>328</v>
      </c>
      <c r="H13" s="21" t="s">
        <v>314</v>
      </c>
      <c r="I13" s="21" t="s">
        <v>303</v>
      </c>
      <c r="J13" s="32" t="s">
        <v>329</v>
      </c>
    </row>
    <row r="14" ht="18.75" customHeight="1" spans="1:10">
      <c r="A14" s="227" t="s">
        <v>272</v>
      </c>
      <c r="B14" s="21" t="s">
        <v>330</v>
      </c>
      <c r="C14" s="21" t="s">
        <v>297</v>
      </c>
      <c r="D14" s="21" t="s">
        <v>298</v>
      </c>
      <c r="E14" s="32" t="s">
        <v>331</v>
      </c>
      <c r="F14" s="21" t="s">
        <v>300</v>
      </c>
      <c r="G14" s="32" t="s">
        <v>307</v>
      </c>
      <c r="H14" s="21" t="s">
        <v>332</v>
      </c>
      <c r="I14" s="21" t="s">
        <v>303</v>
      </c>
      <c r="J14" s="32" t="s">
        <v>333</v>
      </c>
    </row>
    <row r="15" ht="18.75" customHeight="1" spans="1:10">
      <c r="A15" s="227" t="s">
        <v>272</v>
      </c>
      <c r="B15" s="21" t="s">
        <v>330</v>
      </c>
      <c r="C15" s="21" t="s">
        <v>297</v>
      </c>
      <c r="D15" s="21" t="s">
        <v>310</v>
      </c>
      <c r="E15" s="32" t="s">
        <v>334</v>
      </c>
      <c r="F15" s="21" t="s">
        <v>312</v>
      </c>
      <c r="G15" s="32" t="s">
        <v>313</v>
      </c>
      <c r="H15" s="21" t="s">
        <v>314</v>
      </c>
      <c r="I15" s="21" t="s">
        <v>303</v>
      </c>
      <c r="J15" s="32" t="s">
        <v>335</v>
      </c>
    </row>
    <row r="16" ht="18.75" customHeight="1" spans="1:10">
      <c r="A16" s="227" t="s">
        <v>272</v>
      </c>
      <c r="B16" s="21" t="s">
        <v>330</v>
      </c>
      <c r="C16" s="21" t="s">
        <v>297</v>
      </c>
      <c r="D16" s="21" t="s">
        <v>318</v>
      </c>
      <c r="E16" s="32" t="s">
        <v>336</v>
      </c>
      <c r="F16" s="21" t="s">
        <v>312</v>
      </c>
      <c r="G16" s="32" t="s">
        <v>313</v>
      </c>
      <c r="H16" s="21" t="s">
        <v>314</v>
      </c>
      <c r="I16" s="21" t="s">
        <v>303</v>
      </c>
      <c r="J16" s="32" t="s">
        <v>337</v>
      </c>
    </row>
    <row r="17" ht="18.75" customHeight="1" spans="1:10">
      <c r="A17" s="227" t="s">
        <v>272</v>
      </c>
      <c r="B17" s="21" t="s">
        <v>330</v>
      </c>
      <c r="C17" s="21" t="s">
        <v>321</v>
      </c>
      <c r="D17" s="21" t="s">
        <v>322</v>
      </c>
      <c r="E17" s="32" t="s">
        <v>338</v>
      </c>
      <c r="F17" s="21" t="s">
        <v>312</v>
      </c>
      <c r="G17" s="32" t="s">
        <v>339</v>
      </c>
      <c r="H17" s="21" t="s">
        <v>340</v>
      </c>
      <c r="I17" s="21" t="s">
        <v>341</v>
      </c>
      <c r="J17" s="32" t="s">
        <v>342</v>
      </c>
    </row>
    <row r="18" ht="18.75" customHeight="1" spans="1:10">
      <c r="A18" s="227" t="s">
        <v>272</v>
      </c>
      <c r="B18" s="21" t="s">
        <v>330</v>
      </c>
      <c r="C18" s="21" t="s">
        <v>325</v>
      </c>
      <c r="D18" s="21" t="s">
        <v>326</v>
      </c>
      <c r="E18" s="32" t="s">
        <v>343</v>
      </c>
      <c r="F18" s="21" t="s">
        <v>300</v>
      </c>
      <c r="G18" s="32" t="s">
        <v>328</v>
      </c>
      <c r="H18" s="21" t="s">
        <v>314</v>
      </c>
      <c r="I18" s="21" t="s">
        <v>303</v>
      </c>
      <c r="J18" s="32" t="s">
        <v>344</v>
      </c>
    </row>
  </sheetData>
  <mergeCells count="6">
    <mergeCell ref="A2:J2"/>
    <mergeCell ref="A3:H3"/>
    <mergeCell ref="A7:A13"/>
    <mergeCell ref="A14:A18"/>
    <mergeCell ref="B7:B13"/>
    <mergeCell ref="B14:B18"/>
  </mergeCells>
  <printOptions horizontalCentered="1"/>
  <pageMargins left="1" right="1" top="0.75" bottom="0.75"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县对下转移支付预算表09-1</vt:lpstr>
      <vt:lpstr>县对下转移支付绩效目标表09-2</vt:lpstr>
      <vt:lpstr>新增资产配置表10</vt:lpstr>
      <vt:lpstr>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印象视觉</cp:lastModifiedBy>
  <dcterms:created xsi:type="dcterms:W3CDTF">2025-03-19T08:55:00Z</dcterms:created>
  <dcterms:modified xsi:type="dcterms:W3CDTF">2025-03-24T02:21:50Z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7A16CAE0D1374FAD955DB8476BC40460_12</vt:lpwstr>
  </property>
  <property fmtid="{D5CDD505-2E9C-101B-9397-08002B2CF9AE}" pid="3" name="KSOProductBuildVer">
    <vt:lpwstr>2052-12.1.0.20305</vt:lpwstr>
  </property>
</Properties>
</file>