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<sst xmlns="http://schemas.openxmlformats.org/spreadsheetml/2006/main" count="1027" uniqueCount="385">
  <si>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</si>
  <si>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</si>
  <si>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</si>
  <si>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</si>
  <si>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</si>
  <si>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</si>
  <si>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</si>
  <si>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</si>
  <si>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</si>
  <si>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</si>
  <si>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</si>
  <si>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</si>
  <si>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</si>
  <si>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</si>
  <si>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</si>
  <si>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</si>
  <si>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</si>
  <si>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</si>
  <si>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</si>
  <si>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</si>
  <si>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</si>
  <si>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</si>
  <si>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</si>
  <si>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</si>
  <si>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</si>
  <si>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</si>
  <si>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</si>
  <si>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</si>
  <si>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</si>
  <si>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</si>
  <si>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</si>
  <si>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</si>
  <si>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</si>
  <si>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</si>
  <si>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</si>
  <si>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</si>
  <si>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</si>
  <si>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</si>
  <si>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</si>
  <si>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</si>
  <si>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</si>
  <si>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</si>
  <si>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</si>
  <si>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</si>
  <si>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</si>
  <si>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</si>
  <si>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</si>
  <si>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</si>
  <si>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</si>
  <si>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</si>
  <si>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</si>
  <si>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</si>
  <si>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</si>
  <si>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</si>
  <si>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</si>
  <si>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</si>
  <si>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</si>
  <si>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</si>
  <si>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</si>
  <si>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</si>
  <si>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</si>
  <si>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</si>
  <si>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</si>
  <si>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</si>
  <si>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</si>
  <si>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</si>
  <si>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</si>
  <si>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</si>
  <si>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</si>
  <si>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</si>
  <si>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105007</t>
  </si>
  <si>
    <t>沧源佤族自治县勐董镇中心完小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</si>
  <si>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</si>
  <si>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</si>
  <si>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</si>
  <si>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</si>
  <si>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</si>
  <si>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</si>
  <si>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</si>
  <si>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</si>
  <si>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</si>
  <si>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</si>
  <si>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</si>
  <si>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</si>
  <si>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</si>
  <si>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</si>
  <si>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</si>
  <si>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普通教育</t>
  </si>
  <si>
    <t>2050201</t>
  </si>
  <si>
    <t>学前教育</t>
  </si>
  <si>
    <t>2050202</t>
  </si>
  <si>
    <t>小学教育</t>
  </si>
  <si>
    <t>2050299</t>
  </si>
  <si>
    <t>其他普通教育支出</t>
  </si>
  <si>
    <t>20599</t>
  </si>
  <si>
    <t>其他教育支出</t>
  </si>
  <si>
    <t>2059999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</si>
  <si>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</si>
  <si>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</si>
  <si>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</si>
  <si>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</si>
  <si>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</si>
  <si>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</si>
  <si>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</si>
  <si>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</si>
  <si>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</si>
  <si>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</si>
  <si>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</si>
  <si>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</si>
  <si>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</si>
  <si>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</si>
  <si>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</si>
  <si>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</si>
  <si>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</si>
  <si>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</si>
  <si>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</si>
  <si>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</si>
  <si>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</si>
  <si>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</si>
  <si>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</si>
  <si>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</si>
  <si>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</si>
  <si>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</si>
  <si>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</si>
  <si>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</si>
  <si>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</si>
  <si>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</si>
  <si>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</si>
  <si>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</si>
  <si>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</si>
  <si>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</si>
  <si>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</si>
  <si>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</si>
  <si>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</si>
  <si>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</si>
  <si>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</si>
  <si>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</si>
  <si>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</si>
  <si>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</si>
  <si>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</si>
  <si>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</si>
  <si>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</si>
  <si>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</si>
  <si>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</si>
  <si>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</si>
  <si>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</si>
  <si>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</si>
  <si>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</si>
  <si>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</si>
  <si>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</si>
  <si>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</si>
  <si>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</si>
  <si>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</si>
  <si>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</si>
  <si>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</si>
  <si>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</si>
  <si>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</si>
  <si>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</si>
  <si>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</si>
  <si>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</si>
  <si>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</si>
  <si>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</si>
  <si>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</si>
  <si>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</si>
  <si>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</si>
  <si>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</si>
  <si>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</si>
  <si>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</si>
  <si>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</si>
  <si>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</si>
  <si>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</si>
  <si>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</si>
  <si>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</si>
  <si>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</si>
  <si>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</si>
  <si>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</si>
  <si>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</si>
  <si>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</si>
  <si>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</si>
  <si>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</si>
  <si>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</si>
  <si>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</si>
  <si>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</si>
  <si>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</si>
  <si>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</si>
  <si>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</si>
  <si>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</si>
  <si>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</si>
  <si>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</si>
  <si>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2025年本单位无相关预算数据，故公开表格为空表。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</si>
  <si>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</si>
  <si>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</si>
  <si>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</si>
  <si>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</si>
  <si>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</si>
  <si>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</si>
  <si>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</si>
  <si>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</si>
  <si>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</si>
  <si>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</si>
  <si>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</si>
  <si>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</si>
  <si>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</si>
  <si>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</si>
  <si>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</si>
  <si>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</si>
  <si>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</si>
  <si>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</si>
  <si>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530927210000000002561</t>
  </si>
  <si>
    <t>事业人员支出工资</t>
  </si>
  <si>
    <t>30101</t>
  </si>
  <si>
    <t>基本工资</t>
  </si>
  <si>
    <t>30102</t>
  </si>
  <si>
    <t>津贴补贴</t>
  </si>
  <si>
    <t>530927231100001631137</t>
  </si>
  <si>
    <t>集中连片教师生活补助</t>
  </si>
  <si>
    <t>30107</t>
  </si>
  <si>
    <t>绩效工资</t>
  </si>
  <si>
    <t>530927231100001631041</t>
  </si>
  <si>
    <t>绩效工资（2017年提高标准部分）</t>
  </si>
  <si>
    <t>530927210000000002562</t>
  </si>
  <si>
    <t>社会保障缴费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</si>
  <si>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</si>
  <si>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</si>
  <si>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</si>
  <si>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</si>
  <si>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</si>
  <si>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</si>
  <si>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530927210000000002563</t>
  </si>
  <si>
    <t>30113</t>
  </si>
  <si>
    <t>530927251100003783306</t>
  </si>
  <si>
    <t>编外聘用制人员支出</t>
  </si>
  <si>
    <t>30199</t>
  </si>
  <si>
    <t>其他工资福利支出</t>
  </si>
  <si>
    <t>530927241100002346594</t>
  </si>
  <si>
    <t>学前、职业教育生均公用经费</t>
  </si>
  <si>
    <t>30201</t>
  </si>
  <si>
    <t>办公费</t>
  </si>
  <si>
    <t>30226</t>
  </si>
  <si>
    <t>劳务费</t>
  </si>
  <si>
    <t>30299</t>
  </si>
  <si>
    <t>其他商品和服务支出</t>
  </si>
  <si>
    <t>30239</t>
  </si>
  <si>
    <t>其他交通费用</t>
  </si>
  <si>
    <t>30215</t>
  </si>
  <si>
    <t>会议费</t>
  </si>
  <si>
    <t>30206</t>
  </si>
  <si>
    <t>电费</t>
  </si>
  <si>
    <t>30211</t>
  </si>
  <si>
    <t>差旅费</t>
  </si>
  <si>
    <t>30213</t>
  </si>
  <si>
    <t>维修（护）费</t>
  </si>
  <si>
    <t>30205</t>
  </si>
  <si>
    <t>水费</t>
  </si>
  <si>
    <t>30216</t>
  </si>
  <si>
    <t>培训费</t>
  </si>
  <si>
    <t>31002</t>
  </si>
  <si>
    <t>办公设备购置</t>
  </si>
  <si>
    <t>530927241100002346582</t>
  </si>
  <si>
    <t>生均公用经费</t>
  </si>
  <si>
    <t>530927221100000281875</t>
  </si>
  <si>
    <t>工会经费</t>
  </si>
  <si>
    <t>30228</t>
  </si>
  <si>
    <t>530927231100001349423</t>
  </si>
  <si>
    <t>离退休费</t>
  </si>
  <si>
    <t>30302</t>
  </si>
  <si>
    <t>退休费</t>
  </si>
  <si>
    <t>530927241100002346552</t>
  </si>
  <si>
    <t>机关事业单位职工及军人抚恤补助</t>
  </si>
  <si>
    <t>30304</t>
  </si>
  <si>
    <t>抚恤金</t>
  </si>
  <si>
    <t>530927251100003783287</t>
  </si>
  <si>
    <t>安家建房补助</t>
  </si>
  <si>
    <t>30399</t>
  </si>
  <si>
    <t>其他对个人和家庭的补助</t>
  </si>
  <si>
    <t>530927251100003783304</t>
  </si>
  <si>
    <t>其他临聘人员补助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</si>
  <si>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</si>
  <si>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</si>
  <si>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</si>
  <si>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</si>
  <si>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</si>
  <si>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</si>
  <si>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</si>
  <si>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教育专项经费</t>
  </si>
  <si>
    <t>专项业务类</t>
  </si>
  <si>
    <t>530927251100003781175</t>
  </si>
  <si>
    <t>30207</t>
  </si>
  <si>
    <t>邮电费</t>
  </si>
  <si>
    <t>专户自有资金</t>
  </si>
  <si>
    <t>530927251100003782040</t>
  </si>
  <si>
    <t>30308</t>
  </si>
  <si>
    <t>助学金</t>
  </si>
  <si>
    <t>30309</t>
  </si>
  <si>
    <t>奖励金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</si>
  <si>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</si>
  <si>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</si>
  <si>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</si>
  <si>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</si>
  <si>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</si>
  <si>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</si>
  <si>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</si>
  <si>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</si>
  <si>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</si>
  <si>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</si>
  <si>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</si>
  <si>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自有资金（课后服务费、足球班经费、自有资金）</t>
  </si>
  <si>
    <t>产出指标</t>
  </si>
  <si>
    <t>数量指标</t>
  </si>
  <si>
    <t>非财政补助资金涉及的单位数量</t>
  </si>
  <si>
    <t>=</t>
  </si>
  <si>
    <t>1.0</t>
  </si>
  <si>
    <t>个</t>
  </si>
  <si>
    <t>定量指标</t>
  </si>
  <si>
    <t>反映非财政补助资金涉及的单位数量情况</t>
  </si>
  <si>
    <t>质量指标</t>
  </si>
  <si>
    <t>课后服务参与率</t>
  </si>
  <si>
    <t>&gt;=</t>
  </si>
  <si>
    <t>95</t>
  </si>
  <si>
    <t>%</t>
  </si>
  <si>
    <t>反映小学课后服务自愿参与人数情况</t>
  </si>
  <si>
    <t>时效指标</t>
  </si>
  <si>
    <t>非财政补助资金投入率</t>
  </si>
  <si>
    <t>100</t>
  </si>
  <si>
    <t>反映非财政补助资金投入情况</t>
  </si>
  <si>
    <t>效益指标</t>
  </si>
  <si>
    <t>社会效益</t>
  </si>
  <si>
    <t>教育收费政策知晓率</t>
  </si>
  <si>
    <t>反映教育收费政策知晓率</t>
  </si>
  <si>
    <t>满意度指标</t>
  </si>
  <si>
    <t>服务对象满意度</t>
  </si>
  <si>
    <t>受益学生满意度</t>
  </si>
  <si>
    <t>反映受益学生满意度情况</t>
  </si>
  <si>
    <t>受益学生家长满意度</t>
  </si>
  <si>
    <t>反映受益学生家长满意度情况</t>
  </si>
  <si>
    <t>受益学校满意度</t>
  </si>
  <si>
    <t>反映受益学校满意度情况</t>
  </si>
  <si>
    <t xml:space="preserve"> 通过项目实施，严格执行非税收入“收支两条线”管理，在规定的期限内将非税收入全额上缴国库，纳入财政预算管理，全乡教育专项补助资金总金额330000.00元，该经费主要用于学校办公费、维修（护）费、劳务费等支出，达到支出按照“收支脱钩”的原则纳入部门预算管理，促进教育公平，确保教育优先发展的目标。</t>
  </si>
  <si>
    <t>非税收入所得涉及的单位</t>
  </si>
  <si>
    <t>1.00</t>
  </si>
  <si>
    <t>反映非税收入单位情况</t>
  </si>
  <si>
    <t>补助资金到位率</t>
  </si>
  <si>
    <t>反映补助资金覆盖情况</t>
  </si>
  <si>
    <t>反映教育收费政策知晓率情况</t>
  </si>
  <si>
    <t>可持续影响</t>
  </si>
  <si>
    <t>教育收费年限</t>
  </si>
  <si>
    <t>年</t>
  </si>
  <si>
    <t>反映义务教育收费年限情况</t>
  </si>
  <si>
    <t>预算06表</t>
  </si>
  <si>
    <t>政府性基金预算支出预算表</t>
  </si>
  <si>
    <t>单位名称：全部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</si>
  <si>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</si>
  <si>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</si>
  <si>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</si>
  <si>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</si>
  <si>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</si>
  <si>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</si>
  <si>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</si>
  <si>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</si>
  <si>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</si>
  <si>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</si>
  <si>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</si>
  <si>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</si>
  <si>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政府购买服务项目</t>
  </si>
  <si>
    <t>政府购买服务目录</t>
  </si>
  <si>
    <t>政府性基金</t>
  </si>
  <si>
    <t>预算09-1表</t>
  </si>
  <si>
    <t>单位名称（项目）</t>
  </si>
  <si>
    <t>地区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</si>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</sst>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51">
    <font>
      <sz val="9"/>
      <color theme="1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.25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.25"/>
      <color rgb="FF000000"/>
      <name val="宋体"/>
      <charset val="134"/>
    </font>
    <font>
      <b/>
      <sz val="23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b/>
      <sz val="9"/>
      <color theme="1"/>
      <name val="Microsoft YaHei UI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sz val="10"/>
      <name val="Arial"/>
      <charset val="134"/>
    </font>
    <font>
      <sz val="28"/>
      <color rgb="FF000000"/>
      <name val="宋体"/>
      <charset val="134"/>
    </font>
    <font>
      <sz val="1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3" borderId="14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" borderId="17" applyNumberFormat="0" applyAlignment="0" applyProtection="0">
      <alignment vertical="center"/>
    </xf>
    <xf numFmtId="0" fontId="41" fillId="5" borderId="18" applyNumberFormat="0" applyAlignment="0" applyProtection="0">
      <alignment vertical="center"/>
    </xf>
    <xf numFmtId="0" fontId="42" fillId="5" borderId="17" applyNumberFormat="0" applyAlignment="0" applyProtection="0">
      <alignment vertical="center"/>
    </xf>
    <xf numFmtId="0" fontId="43" fillId="6" borderId="19" applyNumberFormat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0" fontId="7" fillId="0" borderId="7">
      <alignment horizontal="right" vertical="center"/>
    </xf>
    <xf numFmtId="178" fontId="7" fillId="0" borderId="7">
      <alignment horizontal="right" vertical="center"/>
    </xf>
    <xf numFmtId="49" fontId="7" fillId="0" borderId="7">
      <alignment horizontal="left" vertical="center" wrapText="1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80" fontId="7" fillId="0" borderId="7">
      <alignment horizontal="right" vertical="center"/>
    </xf>
  </cellStyleXfs>
  <cellXfs count="215">
    <xf numFmtId="0" fontId="0" fillId="0" borderId="0" xfId="0" applyBorder="1">
      <alignment vertical="top"/>
      <protection locked="0"/>
    </xf>
    <xf numFmtId="49" fontId="1" fillId="0" borderId="0" xfId="0" applyNumberFormat="1" applyFont="1" applyAlignment="1" applyProtection="1"/>
    <xf numFmtId="0" fontId="1" fillId="0" borderId="0" xfId="0" applyFont="1" applyAlignment="1" applyProtection="1"/>
    <xf numFmtId="0" fontId="1" fillId="0" borderId="0" xfId="0" applyFont="1" applyAlignment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/>
    <xf numFmtId="0" fontId="5" fillId="0" borderId="1" xfId="0" applyFont="1" applyBorder="1" applyAlignment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6" fillId="0" borderId="7" xfId="0" applyFont="1" applyBorder="1" applyAlignment="1">
      <alignment horizontal="center" vertical="center"/>
      <protection locked="0"/>
    </xf>
    <xf numFmtId="0" fontId="7" fillId="0" borderId="7" xfId="0" applyFont="1" applyBorder="1" applyAlignment="1">
      <alignment horizontal="left" vertical="center" wrapText="1"/>
      <protection locked="0"/>
    </xf>
    <xf numFmtId="0" fontId="7" fillId="0" borderId="7" xfId="0" applyFont="1" applyBorder="1" applyAlignment="1">
      <alignment horizontal="left" vertical="center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178" fontId="7" fillId="0" borderId="7" xfId="54" applyProtection="1">
      <alignment horizontal="right" vertical="center"/>
      <protection locked="0"/>
    </xf>
    <xf numFmtId="0" fontId="8" fillId="0" borderId="7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7" xfId="0" applyFont="1" applyBorder="1" applyAlignment="1">
      <alignment horizontal="center" vertical="center"/>
      <protection locked="0"/>
    </xf>
    <xf numFmtId="0" fontId="4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  <protection locked="0"/>
    </xf>
    <xf numFmtId="0" fontId="4" fillId="0" borderId="7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horizontal="right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0" fontId="10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8" fillId="0" borderId="0" xfId="0" applyFont="1" applyAlignment="1" applyProtection="1">
      <alignment vertical="center"/>
    </xf>
    <xf numFmtId="0" fontId="7" fillId="0" borderId="0" xfId="0" applyFont="1">
      <alignment vertical="top"/>
      <protection locked="0"/>
    </xf>
    <xf numFmtId="0" fontId="5" fillId="0" borderId="7" xfId="0" applyFont="1" applyBorder="1" applyAlignment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wrapText="1"/>
    </xf>
    <xf numFmtId="0" fontId="1" fillId="0" borderId="0" xfId="0" applyFont="1" applyAlignment="1" applyProtection="1">
      <alignment horizontal="right" wrapText="1"/>
    </xf>
    <xf numFmtId="0" fontId="8" fillId="0" borderId="0" xfId="0" applyFont="1" applyAlignment="1" applyProtection="1">
      <alignment wrapText="1"/>
    </xf>
    <xf numFmtId="0" fontId="5" fillId="0" borderId="8" xfId="0" applyFont="1" applyBorder="1" applyAlignment="1" applyProtection="1">
      <alignment horizontal="center" vertical="center" wrapText="1"/>
    </xf>
    <xf numFmtId="0" fontId="12" fillId="0" borderId="7" xfId="0" applyFont="1" applyBorder="1" applyAlignment="1" applyProtection="1">
      <alignment horizontal="center" vertical="center"/>
    </xf>
    <xf numFmtId="0" fontId="12" fillId="0" borderId="7" xfId="0" applyFont="1" applyBorder="1" applyAlignment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wrapText="1"/>
    </xf>
    <xf numFmtId="0" fontId="1" fillId="0" borderId="0" xfId="0" applyFont="1" applyAlignment="1">
      <protection locked="0"/>
    </xf>
    <xf numFmtId="0" fontId="7" fillId="0" borderId="0" xfId="0" applyFont="1" applyAlignment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  <protection locked="0"/>
    </xf>
    <xf numFmtId="0" fontId="3" fillId="0" borderId="0" xfId="0" applyFont="1" applyAlignment="1">
      <alignment horizontal="center" vertical="center" wrapText="1"/>
      <protection locked="0"/>
    </xf>
    <xf numFmtId="0" fontId="5" fillId="0" borderId="0" xfId="0" applyFont="1" applyAlignment="1">
      <protection locked="0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9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0" xfId="0" applyFont="1" applyBorder="1" applyAlignment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1" xfId="0" applyFont="1" applyBorder="1" applyAlignment="1">
      <alignment horizontal="center" vertical="center" wrapText="1"/>
      <protection locked="0"/>
    </xf>
    <xf numFmtId="3" fontId="5" fillId="0" borderId="6" xfId="0" applyNumberFormat="1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11" xfId="0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left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7" fillId="0" borderId="7" xfId="0" applyFont="1" applyBorder="1" applyAlignment="1">
      <alignment horizontal="center" vertical="top"/>
      <protection locked="0"/>
    </xf>
    <xf numFmtId="0" fontId="13" fillId="0" borderId="0" xfId="0" applyFont="1" applyBorder="1">
      <alignment vertical="top"/>
      <protection locked="0"/>
    </xf>
    <xf numFmtId="0" fontId="4" fillId="0" borderId="0" xfId="0" applyFont="1" applyAlignment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 wrapText="1"/>
    </xf>
    <xf numFmtId="0" fontId="4" fillId="0" borderId="0" xfId="0" applyFont="1" applyAlignment="1">
      <alignment horizontal="right"/>
      <protection locked="0"/>
    </xf>
    <xf numFmtId="0" fontId="4" fillId="0" borderId="0" xfId="0" applyFont="1" applyAlignment="1">
      <alignment horizontal="right" wrapText="1"/>
      <protection locked="0"/>
    </xf>
    <xf numFmtId="0" fontId="5" fillId="0" borderId="3" xfId="0" applyFont="1" applyBorder="1" applyAlignment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2" xfId="0" applyFont="1" applyBorder="1" applyAlignment="1">
      <alignment horizontal="center" vertical="center"/>
      <protection locked="0"/>
    </xf>
    <xf numFmtId="0" fontId="5" fillId="0" borderId="12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right" vertical="center"/>
    </xf>
    <xf numFmtId="0" fontId="12" fillId="0" borderId="10" xfId="0" applyFont="1" applyBorder="1" applyAlignment="1">
      <alignment horizontal="center" vertical="center" wrapText="1"/>
      <protection locked="0"/>
    </xf>
    <xf numFmtId="0" fontId="12" fillId="0" borderId="12" xfId="0" applyFont="1" applyBorder="1" applyAlignment="1">
      <alignment horizontal="center" vertical="center"/>
      <protection locked="0"/>
    </xf>
    <xf numFmtId="0" fontId="12" fillId="0" borderId="12" xfId="0" applyFont="1" applyBorder="1" applyAlignment="1">
      <alignment horizontal="center" vertical="center" wrapText="1"/>
      <protection locked="0"/>
    </xf>
    <xf numFmtId="0" fontId="14" fillId="0" borderId="0" xfId="0" applyFont="1" applyAlignment="1">
      <alignment horizontal="right"/>
      <protection locked="0"/>
    </xf>
    <xf numFmtId="49" fontId="14" fillId="0" borderId="0" xfId="0" applyNumberFormat="1" applyFont="1" applyAlignment="1">
      <protection locked="0"/>
    </xf>
    <xf numFmtId="0" fontId="1" fillId="0" borderId="0" xfId="0" applyFont="1" applyAlignment="1" applyProtection="1">
      <alignment horizontal="right"/>
    </xf>
    <xf numFmtId="0" fontId="2" fillId="0" borderId="0" xfId="0" applyFont="1" applyAlignment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  <protection locked="0"/>
    </xf>
    <xf numFmtId="0" fontId="15" fillId="0" borderId="0" xfId="0" applyFont="1" applyAlignment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  <protection locked="0"/>
    </xf>
    <xf numFmtId="49" fontId="5" fillId="0" borderId="9" xfId="0" applyNumberFormat="1" applyFont="1" applyBorder="1" applyAlignment="1">
      <alignment horizontal="center" vertical="center" wrapText="1"/>
      <protection locked="0"/>
    </xf>
    <xf numFmtId="0" fontId="5" fillId="0" borderId="9" xfId="0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  <protection locked="0"/>
    </xf>
    <xf numFmtId="49" fontId="5" fillId="0" borderId="11" xfId="0" applyNumberFormat="1" applyFont="1" applyBorder="1" applyAlignment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/>
      <protection locked="0"/>
    </xf>
    <xf numFmtId="0" fontId="9" fillId="0" borderId="6" xfId="0" applyFont="1" applyBorder="1" applyAlignment="1">
      <alignment horizontal="center" vertical="center"/>
      <protection locked="0"/>
    </xf>
    <xf numFmtId="49" fontId="9" fillId="0" borderId="11" xfId="0" applyNumberFormat="1" applyFont="1" applyBorder="1" applyAlignment="1">
      <alignment horizontal="center" vertical="center"/>
      <protection locked="0"/>
    </xf>
    <xf numFmtId="0" fontId="9" fillId="0" borderId="11" xfId="0" applyFont="1" applyBorder="1" applyAlignment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</xf>
    <xf numFmtId="0" fontId="4" fillId="0" borderId="6" xfId="0" applyFont="1" applyBorder="1" applyAlignment="1">
      <alignment horizontal="left" vertical="center" wrapText="1"/>
      <protection locked="0"/>
    </xf>
    <xf numFmtId="0" fontId="4" fillId="0" borderId="6" xfId="0" applyFont="1" applyBorder="1" applyAlignment="1">
      <alignment horizontal="center" vertical="center" wrapText="1"/>
      <protection locked="0"/>
    </xf>
    <xf numFmtId="49" fontId="8" fillId="0" borderId="7" xfId="0" applyNumberFormat="1" applyFont="1" applyBorder="1" applyAlignment="1" applyProtection="1">
      <alignment horizontal="center"/>
    </xf>
    <xf numFmtId="3" fontId="9" fillId="0" borderId="7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7" xfId="0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wrapText="1" indent="2"/>
    </xf>
    <xf numFmtId="0" fontId="4" fillId="0" borderId="7" xfId="0" applyFont="1" applyBorder="1" applyAlignment="1">
      <alignment horizontal="left" vertical="center" wrapText="1"/>
      <protection locked="0"/>
    </xf>
    <xf numFmtId="0" fontId="8" fillId="0" borderId="0" xfId="0" applyFont="1" applyProtection="1">
      <alignment vertical="top"/>
    </xf>
    <xf numFmtId="3" fontId="6" fillId="0" borderId="7" xfId="0" applyNumberFormat="1" applyFont="1" applyBorder="1" applyAlignment="1" applyProtection="1">
      <alignment horizontal="center" vertical="center"/>
    </xf>
    <xf numFmtId="49" fontId="7" fillId="0" borderId="7" xfId="53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3" xfId="0" applyFont="1" applyBorder="1" applyAlignment="1">
      <alignment horizontal="center" vertical="center" wrapText="1"/>
      <protection locked="0"/>
    </xf>
    <xf numFmtId="178" fontId="16" fillId="0" borderId="7" xfId="54" applyFont="1" applyProtection="1">
      <alignment horizontal="right" vertical="center"/>
      <protection locked="0"/>
    </xf>
    <xf numFmtId="0" fontId="5" fillId="0" borderId="5" xfId="0" applyFont="1" applyBorder="1" applyAlignment="1">
      <alignment horizontal="center" vertical="center"/>
      <protection locked="0"/>
    </xf>
    <xf numFmtId="0" fontId="8" fillId="0" borderId="0" xfId="0" applyFont="1">
      <alignment vertical="top"/>
      <protection locked="0"/>
    </xf>
    <xf numFmtId="49" fontId="1" fillId="0" borderId="0" xfId="0" applyNumberFormat="1" applyFont="1" applyAlignment="1">
      <protection locked="0"/>
    </xf>
    <xf numFmtId="0" fontId="2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horizontal="left" vertical="center"/>
      <protection locked="0"/>
    </xf>
    <xf numFmtId="0" fontId="5" fillId="0" borderId="2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>
      <alignment horizontal="center" vertical="center"/>
      <protection locked="0"/>
    </xf>
    <xf numFmtId="0" fontId="7" fillId="0" borderId="7" xfId="0" applyFont="1" applyBorder="1" applyAlignment="1" applyProtection="1">
      <alignment horizontal="left" vertical="center"/>
    </xf>
    <xf numFmtId="0" fontId="5" fillId="0" borderId="4" xfId="0" applyFont="1" applyBorder="1" applyAlignment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17" fillId="0" borderId="0" xfId="0" applyFont="1" applyAlignment="1" applyProtection="1">
      <alignment horizontal="center"/>
    </xf>
    <xf numFmtId="0" fontId="17" fillId="0" borderId="0" xfId="0" applyFont="1" applyAlignment="1" applyProtection="1">
      <alignment horizontal="center" wrapText="1"/>
    </xf>
    <xf numFmtId="0" fontId="17" fillId="0" borderId="0" xfId="0" applyFont="1" applyAlignment="1" applyProtection="1">
      <alignment wrapText="1"/>
    </xf>
    <xf numFmtId="0" fontId="18" fillId="0" borderId="0" xfId="0" applyAlignment="1" applyProtection="1">
      <alignment horizontal="right" vertical="center" wrapText="1"/>
    </xf>
    <xf numFmtId="0" fontId="19" fillId="0" borderId="6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</xf>
    <xf numFmtId="0" fontId="9" fillId="0" borderId="7" xfId="0" applyFont="1" applyBorder="1" applyAlignment="1">
      <alignment horizontal="center" vertical="center"/>
      <protection locked="0"/>
    </xf>
    <xf numFmtId="0" fontId="20" fillId="0" borderId="7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>
      <alignment horizontal="center" vertical="center"/>
    </xf>
    <xf numFmtId="0" fontId="20" fillId="0" borderId="2" xfId="0" applyFont="1" applyBorder="1" applyAlignment="1" applyProtection="1">
      <alignment horizontal="center" vertical="center"/>
    </xf>
    <xf numFmtId="178" fontId="18" fillId="0" borderId="7" xfId="54" applyFont="1">
      <alignment horizontal="right" vertical="center"/>
    </xf>
    <xf numFmtId="178" fontId="18" fillId="0" borderId="7" xfId="54" applyFont="1" applyAlignment="1">
      <alignment horizontal="center" vertical="center"/>
    </xf>
    <xf numFmtId="0" fontId="7" fillId="0" borderId="0" xfId="0" applyFont="1" applyAlignment="1">
      <alignment vertical="center"/>
      <protection locked="0"/>
    </xf>
    <xf numFmtId="49" fontId="8" fillId="0" borderId="0" xfId="0" applyNumberFormat="1" applyFont="1" applyAlignment="1" applyProtection="1">
      <alignment vertical="center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5" fillId="0" borderId="7" xfId="0" applyNumberFormat="1" applyFont="1" applyBorder="1" applyAlignment="1" applyProtection="1">
      <alignment horizontal="center" vertical="center"/>
    </xf>
    <xf numFmtId="49" fontId="9" fillId="0" borderId="7" xfId="0" applyNumberFormat="1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49" fontId="9" fillId="0" borderId="7" xfId="0" applyNumberFormat="1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wrapText="1" indent="1"/>
    </xf>
    <xf numFmtId="0" fontId="21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>
      <alignment horizontal="left" vertical="center"/>
      <protection locked="0"/>
    </xf>
    <xf numFmtId="0" fontId="4" fillId="0" borderId="7" xfId="0" applyFont="1" applyBorder="1" applyAlignment="1">
      <alignment vertical="center"/>
      <protection locked="0"/>
    </xf>
    <xf numFmtId="0" fontId="23" fillId="0" borderId="7" xfId="0" applyFont="1" applyBorder="1" applyAlignment="1" applyProtection="1">
      <alignment horizontal="center" vertical="center"/>
    </xf>
    <xf numFmtId="0" fontId="23" fillId="0" borderId="7" xfId="0" applyFont="1" applyBorder="1" applyAlignment="1">
      <alignment horizontal="center" vertical="center"/>
      <protection locked="0"/>
    </xf>
    <xf numFmtId="0" fontId="7" fillId="0" borderId="7" xfId="0" applyFont="1" applyBorder="1">
      <alignment vertical="top"/>
      <protection locked="0"/>
    </xf>
    <xf numFmtId="178" fontId="7" fillId="0" borderId="7" xfId="0" applyNumberFormat="1" applyFont="1" applyBorder="1" applyAlignment="1">
      <alignment horizontal="right" vertical="center"/>
      <protection locked="0"/>
    </xf>
    <xf numFmtId="0" fontId="4" fillId="0" borderId="7" xfId="0" applyFont="1" applyBorder="1" applyAlignment="1" applyProtection="1">
      <alignment horizontal="left" vertical="center"/>
    </xf>
    <xf numFmtId="178" fontId="24" fillId="0" borderId="7" xfId="54" applyFont="1" applyProtection="1">
      <alignment horizontal="right" vertical="center"/>
      <protection locked="0"/>
    </xf>
    <xf numFmtId="0" fontId="25" fillId="0" borderId="0" xfId="0" applyFont="1" applyProtection="1">
      <alignment vertical="top"/>
    </xf>
    <xf numFmtId="0" fontId="26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left" vertical="center" indent="1"/>
    </xf>
    <xf numFmtId="0" fontId="7" fillId="0" borderId="7" xfId="0" applyFont="1" applyBorder="1" applyAlignment="1">
      <alignment horizontal="left" vertical="center" indent="2"/>
      <protection locked="0"/>
    </xf>
    <xf numFmtId="0" fontId="7" fillId="0" borderId="7" xfId="0" applyFont="1" applyBorder="1" applyAlignment="1" applyProtection="1">
      <alignment horizontal="left" vertical="center" indent="2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8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28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vertical="center"/>
      <protection locked="0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6" fillId="2" borderId="4" xfId="0" applyFont="1" applyFill="1" applyBorder="1" applyAlignment="1">
      <alignment horizontal="center" vertical="center" wrapText="1"/>
      <protection locked="0"/>
    </xf>
    <xf numFmtId="0" fontId="29" fillId="0" borderId="0" xfId="0" applyFont="1" applyAlignment="1" applyProtection="1">
      <alignment horizontal="center" vertical="top"/>
    </xf>
    <xf numFmtId="0" fontId="30" fillId="0" borderId="0" xfId="0" applyFont="1" applyAlignment="1" applyProtection="1">
      <alignment horizontal="center" vertical="center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24" fillId="0" borderId="6" xfId="0" applyFont="1" applyBorder="1" applyAlignment="1">
      <alignment horizontal="center" vertical="center"/>
      <protection locked="0"/>
    </xf>
    <xf numFmtId="0" fontId="23" fillId="0" borderId="6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/>
    </xf>
    <xf numFmtId="0" fontId="23" fillId="0" borderId="6" xfId="0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 quotePrefix="1">
      <alignment horizontal="left" vertical="center" indent="1"/>
    </xf>
    <xf numFmtId="0" fontId="7" fillId="0" borderId="7" xfId="0" applyFont="1" applyBorder="1" applyAlignment="1" quotePrefix="1">
      <alignment horizontal="left" vertical="center" indent="2"/>
      <protection locked="0"/>
    </xf>
    <xf numFmtId="0" fontId="7" fillId="0" borderId="7" xfId="0" applyFont="1" applyBorder="1" applyAlignment="1" applyProtection="1" quotePrefix="1">
      <alignment horizontal="left" vertical="center" indent="2"/>
    </xf>
    <xf numFmtId="0" fontId="4" fillId="0" borderId="7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8"/>
  <sheetViews>
    <sheetView showZeros="0" tabSelected="1" topLeftCell="A15" workbookViewId="0">
      <selection activeCell="H21" sqref="H2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1" t="s">
        <v>0</v>
      </c>
    </row>
    <row r="2" ht="36" customHeight="1" spans="1:4">
      <c r="A2" s="4" t="str">
        <f>"2025"&amp;"年部门财务收支预算总表"</f>
        <v>2025年部门财务收支预算总表</v>
      </c>
      <c r="B2" s="205"/>
      <c r="C2" s="205"/>
      <c r="D2" s="205"/>
    </row>
    <row r="3" ht="18.75" customHeight="1" spans="1:4">
      <c r="A3" s="33" t="str">
        <f>"单位名称："&amp;"沧源佤族自治县勐董镇中心完小"</f>
        <v>单位名称：沧源佤族自治县勐董镇中心完小</v>
      </c>
      <c r="B3" s="206"/>
      <c r="C3" s="206"/>
      <c r="D3" s="31" t="s">
        <v>1</v>
      </c>
    </row>
    <row r="4" ht="18.75" customHeight="1" spans="1:4">
      <c r="A4" s="11" t="s">
        <v>2</v>
      </c>
      <c r="B4" s="13"/>
      <c r="C4" s="11" t="s">
        <v>3</v>
      </c>
      <c r="D4" s="13"/>
    </row>
    <row r="5" ht="18.75" customHeight="1" spans="1:4">
      <c r="A5" s="25" t="s">
        <v>4</v>
      </c>
      <c r="B5" s="25" t="str">
        <f t="shared" ref="B5:D5" si="0">"2025"&amp;"年预算数"</f>
        <v>2025年预算数</v>
      </c>
      <c r="C5" s="25" t="s">
        <v>5</v>
      </c>
      <c r="D5" s="25" t="str">
        <f t="shared" si="0"/>
        <v>2025年预算数</v>
      </c>
    </row>
    <row r="6" ht="18.75" customHeight="1" spans="1:4">
      <c r="A6" s="27"/>
      <c r="B6" s="27"/>
      <c r="C6" s="27"/>
      <c r="D6" s="27"/>
    </row>
    <row r="7" ht="18.75" customHeight="1" spans="1:4">
      <c r="A7" s="170" t="s">
        <v>6</v>
      </c>
      <c r="B7" s="23">
        <v>29375460.77</v>
      </c>
      <c r="C7" s="170" t="s">
        <v>7</v>
      </c>
      <c r="D7" s="23"/>
    </row>
    <row r="8" ht="18.75" customHeight="1" spans="1:4">
      <c r="A8" s="170" t="s">
        <v>8</v>
      </c>
      <c r="B8" s="23"/>
      <c r="C8" s="170" t="s">
        <v>9</v>
      </c>
      <c r="D8" s="23"/>
    </row>
    <row r="9" ht="18.75" customHeight="1" spans="1:4">
      <c r="A9" s="170" t="s">
        <v>10</v>
      </c>
      <c r="B9" s="23"/>
      <c r="C9" s="170" t="s">
        <v>11</v>
      </c>
      <c r="D9" s="23"/>
    </row>
    <row r="10" ht="18.75" customHeight="1" spans="1:4">
      <c r="A10" s="170" t="s">
        <v>12</v>
      </c>
      <c r="B10" s="23"/>
      <c r="C10" s="170" t="s">
        <v>13</v>
      </c>
      <c r="D10" s="23"/>
    </row>
    <row r="11" ht="18.75" customHeight="1" spans="1:4">
      <c r="A11" s="21" t="s">
        <v>14</v>
      </c>
      <c r="B11" s="23">
        <v>1900000</v>
      </c>
      <c r="C11" s="207" t="s">
        <v>15</v>
      </c>
      <c r="D11" s="23">
        <v>22695264.89</v>
      </c>
    </row>
    <row r="12" ht="18.75" customHeight="1" spans="1:4">
      <c r="A12" s="208" t="s">
        <v>16</v>
      </c>
      <c r="B12" s="23"/>
      <c r="C12" s="209" t="s">
        <v>17</v>
      </c>
      <c r="D12" s="23"/>
    </row>
    <row r="13" ht="18.75" customHeight="1" spans="1:4">
      <c r="A13" s="208" t="s">
        <v>18</v>
      </c>
      <c r="B13" s="23"/>
      <c r="C13" s="209" t="s">
        <v>19</v>
      </c>
      <c r="D13" s="23"/>
    </row>
    <row r="14" ht="18.75" customHeight="1" spans="1:4">
      <c r="A14" s="208" t="s">
        <v>20</v>
      </c>
      <c r="B14" s="23"/>
      <c r="C14" s="209" t="s">
        <v>21</v>
      </c>
      <c r="D14" s="23">
        <v>5416467.6</v>
      </c>
    </row>
    <row r="15" ht="18.75" customHeight="1" spans="1:4">
      <c r="A15" s="208" t="s">
        <v>22</v>
      </c>
      <c r="B15" s="23"/>
      <c r="C15" s="209" t="s">
        <v>23</v>
      </c>
      <c r="D15" s="23">
        <v>1232367.28</v>
      </c>
    </row>
    <row r="16" ht="18.75" customHeight="1" spans="1:4">
      <c r="A16" s="208" t="s">
        <v>24</v>
      </c>
      <c r="B16" s="23">
        <v>1900000</v>
      </c>
      <c r="C16" s="208" t="s">
        <v>25</v>
      </c>
      <c r="D16" s="23"/>
    </row>
    <row r="17" ht="18.75" customHeight="1" spans="1:4">
      <c r="A17" s="208" t="s">
        <v>26</v>
      </c>
      <c r="B17" s="23"/>
      <c r="C17" s="208" t="s">
        <v>27</v>
      </c>
      <c r="D17" s="23"/>
    </row>
    <row r="18" ht="18.75" customHeight="1" spans="1:4">
      <c r="A18" s="210" t="s">
        <v>26</v>
      </c>
      <c r="B18" s="23"/>
      <c r="C18" s="209" t="s">
        <v>28</v>
      </c>
      <c r="D18" s="23"/>
    </row>
    <row r="19" ht="18.75" customHeight="1" spans="1:4">
      <c r="A19" s="210" t="s">
        <v>26</v>
      </c>
      <c r="B19" s="23"/>
      <c r="C19" s="209" t="s">
        <v>29</v>
      </c>
      <c r="D19" s="23"/>
    </row>
    <row r="20" ht="18.75" customHeight="1" spans="1:4">
      <c r="A20" s="210" t="s">
        <v>26</v>
      </c>
      <c r="B20" s="23"/>
      <c r="C20" s="209" t="s">
        <v>30</v>
      </c>
      <c r="D20" s="23"/>
    </row>
    <row r="21" ht="18.75" customHeight="1" spans="1:4">
      <c r="A21" s="210" t="s">
        <v>26</v>
      </c>
      <c r="B21" s="23"/>
      <c r="C21" s="209" t="s">
        <v>31</v>
      </c>
      <c r="D21" s="23"/>
    </row>
    <row r="22" ht="18.75" customHeight="1" spans="1:4">
      <c r="A22" s="210" t="s">
        <v>26</v>
      </c>
      <c r="B22" s="23"/>
      <c r="C22" s="209" t="s">
        <v>32</v>
      </c>
      <c r="D22" s="23"/>
    </row>
    <row r="23" ht="18.75" customHeight="1" spans="1:4">
      <c r="A23" s="210" t="s">
        <v>26</v>
      </c>
      <c r="B23" s="23"/>
      <c r="C23" s="209" t="s">
        <v>33</v>
      </c>
      <c r="D23" s="23"/>
    </row>
    <row r="24" ht="18.75" customHeight="1" spans="1:4">
      <c r="A24" s="210" t="s">
        <v>26</v>
      </c>
      <c r="B24" s="23"/>
      <c r="C24" s="209" t="s">
        <v>34</v>
      </c>
      <c r="D24" s="23"/>
    </row>
    <row r="25" ht="18.75" customHeight="1" spans="1:4">
      <c r="A25" s="210" t="s">
        <v>26</v>
      </c>
      <c r="B25" s="23"/>
      <c r="C25" s="209" t="s">
        <v>35</v>
      </c>
      <c r="D25" s="23">
        <v>1931361</v>
      </c>
    </row>
    <row r="26" ht="18.75" customHeight="1" spans="1:4">
      <c r="A26" s="210" t="s">
        <v>26</v>
      </c>
      <c r="B26" s="23"/>
      <c r="C26" s="209" t="s">
        <v>36</v>
      </c>
      <c r="D26" s="23"/>
    </row>
    <row r="27" ht="18.75" customHeight="1" spans="1:4">
      <c r="A27" s="210" t="s">
        <v>26</v>
      </c>
      <c r="B27" s="23"/>
      <c r="C27" s="209" t="s">
        <v>37</v>
      </c>
      <c r="D27" s="23"/>
    </row>
    <row r="28" ht="18.75" customHeight="1" spans="1:4">
      <c r="A28" s="210" t="s">
        <v>26</v>
      </c>
      <c r="B28" s="23"/>
      <c r="C28" s="209" t="s">
        <v>38</v>
      </c>
      <c r="D28" s="23"/>
    </row>
    <row r="29" ht="18.75" customHeight="1" spans="1:4">
      <c r="A29" s="210" t="s">
        <v>26</v>
      </c>
      <c r="B29" s="23"/>
      <c r="C29" s="209" t="s">
        <v>39</v>
      </c>
      <c r="D29" s="23"/>
    </row>
    <row r="30" ht="18.75" customHeight="1" spans="1:4">
      <c r="A30" s="211" t="s">
        <v>26</v>
      </c>
      <c r="B30" s="23"/>
      <c r="C30" s="208" t="s">
        <v>40</v>
      </c>
      <c r="D30" s="23"/>
    </row>
    <row r="31" ht="18.75" customHeight="1" spans="1:4">
      <c r="A31" s="211" t="s">
        <v>26</v>
      </c>
      <c r="B31" s="23"/>
      <c r="C31" s="208" t="s">
        <v>41</v>
      </c>
      <c r="D31" s="23"/>
    </row>
    <row r="32" ht="18.75" customHeight="1" spans="1:4">
      <c r="A32" s="211" t="s">
        <v>26</v>
      </c>
      <c r="B32" s="23"/>
      <c r="C32" s="208" t="s">
        <v>42</v>
      </c>
      <c r="D32" s="23"/>
    </row>
    <row r="33" ht="18.75" customHeight="1" spans="1:4">
      <c r="A33" s="212"/>
      <c r="B33" s="171"/>
      <c r="C33" s="208" t="s">
        <v>43</v>
      </c>
      <c r="D33" s="169"/>
    </row>
    <row r="34" ht="18.75" customHeight="1" spans="1:4">
      <c r="A34" s="212" t="s">
        <v>44</v>
      </c>
      <c r="B34" s="171">
        <f>SUM(B7:B11)</f>
        <v>31275460.77</v>
      </c>
      <c r="C34" s="166" t="s">
        <v>45</v>
      </c>
      <c r="D34" s="171">
        <v>31275460.77</v>
      </c>
    </row>
    <row r="35" ht="18.75" customHeight="1" spans="1:4">
      <c r="A35" s="213" t="s">
        <v>46</v>
      </c>
      <c r="B35" s="23"/>
      <c r="C35" s="170" t="s">
        <v>47</v>
      </c>
      <c r="D35" s="23"/>
    </row>
    <row r="36" ht="18.75" customHeight="1" spans="1:4">
      <c r="A36" s="213" t="s">
        <v>48</v>
      </c>
      <c r="B36" s="23"/>
      <c r="C36" s="170" t="s">
        <v>48</v>
      </c>
      <c r="D36" s="23"/>
    </row>
    <row r="37" ht="18.75" customHeight="1" spans="1:4">
      <c r="A37" s="213" t="s">
        <v>49</v>
      </c>
      <c r="B37" s="23">
        <f>B35-B36</f>
        <v>0</v>
      </c>
      <c r="C37" s="170" t="s">
        <v>50</v>
      </c>
      <c r="D37" s="23"/>
    </row>
    <row r="38" ht="18.75" customHeight="1" spans="1:4">
      <c r="A38" s="214" t="s">
        <v>51</v>
      </c>
      <c r="B38" s="171">
        <f t="shared" ref="B38:D38" si="1">B34+B35</f>
        <v>31275460.77</v>
      </c>
      <c r="C38" s="166" t="s">
        <v>52</v>
      </c>
      <c r="D38" s="171">
        <f t="shared" si="1"/>
        <v>31275460.77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9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761904761905" customWidth="1"/>
    <col min="3" max="8" width="20.4285714285714" customWidth="1"/>
    <col min="9" max="11" width="20.5714285714286" customWidth="1"/>
    <col min="12" max="12" width="20.4285714285714" customWidth="1"/>
    <col min="13" max="13" width="20.5714285714286" customWidth="1"/>
    <col min="14" max="19" width="20.4285714285714" customWidth="1"/>
  </cols>
  <sheetData>
    <row r="1" ht="19.5" customHeight="1" spans="10:19">
      <c r="J1" s="172"/>
      <c r="O1" s="62"/>
      <c r="P1" s="62"/>
      <c r="Q1" s="62"/>
      <c r="R1" s="62"/>
      <c r="S1" s="30" t="s">
        <v>53</v>
      </c>
    </row>
    <row r="2" ht="57.75" customHeight="1" spans="1:19">
      <c r="A2" s="132" t="str">
        <f>"2025"&amp;"年部门收入预算表"</f>
        <v>2025年部门收入预算表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98"/>
      <c r="P2" s="198"/>
      <c r="Q2" s="198"/>
      <c r="R2" s="198"/>
      <c r="S2" s="198"/>
    </row>
    <row r="3" ht="18.75" customHeight="1" spans="1:19">
      <c r="A3" s="33" t="str">
        <f>"单位名称："&amp;"沧源佤族自治县勐董镇中心完小"</f>
        <v>单位名称：沧源佤族自治县勐董镇中心完小</v>
      </c>
      <c r="B3" s="183"/>
      <c r="C3" s="183"/>
      <c r="D3" s="183"/>
      <c r="E3" s="183"/>
      <c r="F3" s="183"/>
      <c r="G3" s="183"/>
      <c r="H3" s="183"/>
      <c r="I3" s="183"/>
      <c r="J3" s="199"/>
      <c r="K3" s="183"/>
      <c r="L3" s="183"/>
      <c r="M3" s="183"/>
      <c r="N3" s="183"/>
      <c r="O3" s="199"/>
      <c r="P3" s="199"/>
      <c r="Q3" s="199"/>
      <c r="R3" s="199"/>
      <c r="S3" s="30" t="s">
        <v>1</v>
      </c>
    </row>
    <row r="4" ht="18.75" customHeight="1" spans="1:19">
      <c r="A4" s="184" t="s">
        <v>54</v>
      </c>
      <c r="B4" s="185" t="s">
        <v>55</v>
      </c>
      <c r="C4" s="185" t="s">
        <v>56</v>
      </c>
      <c r="D4" s="186" t="s">
        <v>57</v>
      </c>
      <c r="E4" s="187"/>
      <c r="F4" s="187"/>
      <c r="G4" s="187"/>
      <c r="H4" s="187"/>
      <c r="I4" s="187"/>
      <c r="J4" s="200"/>
      <c r="K4" s="187"/>
      <c r="L4" s="187"/>
      <c r="M4" s="187"/>
      <c r="N4" s="201"/>
      <c r="O4" s="186" t="s">
        <v>46</v>
      </c>
      <c r="P4" s="186"/>
      <c r="Q4" s="186"/>
      <c r="R4" s="186"/>
      <c r="S4" s="204"/>
    </row>
    <row r="5" ht="18.75" customHeight="1" spans="1:19">
      <c r="A5" s="188"/>
      <c r="B5" s="189"/>
      <c r="C5" s="189"/>
      <c r="D5" s="190" t="s">
        <v>58</v>
      </c>
      <c r="E5" s="190" t="s">
        <v>59</v>
      </c>
      <c r="F5" s="190" t="s">
        <v>60</v>
      </c>
      <c r="G5" s="190" t="s">
        <v>61</v>
      </c>
      <c r="H5" s="190" t="s">
        <v>62</v>
      </c>
      <c r="I5" s="202" t="s">
        <v>63</v>
      </c>
      <c r="J5" s="202"/>
      <c r="K5" s="202"/>
      <c r="L5" s="202"/>
      <c r="M5" s="202"/>
      <c r="N5" s="193"/>
      <c r="O5" s="190" t="s">
        <v>58</v>
      </c>
      <c r="P5" s="190" t="s">
        <v>59</v>
      </c>
      <c r="Q5" s="190" t="s">
        <v>60</v>
      </c>
      <c r="R5" s="190" t="s">
        <v>61</v>
      </c>
      <c r="S5" s="190" t="s">
        <v>64</v>
      </c>
    </row>
    <row r="6" ht="18.75" customHeight="1" spans="1:19">
      <c r="A6" s="191"/>
      <c r="B6" s="192"/>
      <c r="C6" s="192"/>
      <c r="D6" s="193"/>
      <c r="E6" s="193"/>
      <c r="F6" s="193"/>
      <c r="G6" s="193"/>
      <c r="H6" s="193"/>
      <c r="I6" s="192" t="s">
        <v>58</v>
      </c>
      <c r="J6" s="192" t="s">
        <v>65</v>
      </c>
      <c r="K6" s="192" t="s">
        <v>66</v>
      </c>
      <c r="L6" s="192" t="s">
        <v>67</v>
      </c>
      <c r="M6" s="192" t="s">
        <v>68</v>
      </c>
      <c r="N6" s="192" t="s">
        <v>69</v>
      </c>
      <c r="O6" s="203"/>
      <c r="P6" s="203"/>
      <c r="Q6" s="203"/>
      <c r="R6" s="203"/>
      <c r="S6" s="193"/>
    </row>
    <row r="7" ht="18.75" customHeight="1" spans="1:19">
      <c r="A7" s="158">
        <v>1</v>
      </c>
      <c r="B7" s="158">
        <v>2</v>
      </c>
      <c r="C7" s="158">
        <v>3</v>
      </c>
      <c r="D7" s="158">
        <v>4</v>
      </c>
      <c r="E7" s="158">
        <v>5</v>
      </c>
      <c r="F7" s="158">
        <v>6</v>
      </c>
      <c r="G7" s="158">
        <v>7</v>
      </c>
      <c r="H7" s="158">
        <v>8</v>
      </c>
      <c r="I7" s="158">
        <v>9</v>
      </c>
      <c r="J7" s="158">
        <v>10</v>
      </c>
      <c r="K7" s="158">
        <v>11</v>
      </c>
      <c r="L7" s="158">
        <v>12</v>
      </c>
      <c r="M7" s="158">
        <v>13</v>
      </c>
      <c r="N7" s="158">
        <v>14</v>
      </c>
      <c r="O7" s="158">
        <v>15</v>
      </c>
      <c r="P7" s="158">
        <v>16</v>
      </c>
      <c r="Q7" s="158">
        <v>17</v>
      </c>
      <c r="R7" s="158">
        <v>18</v>
      </c>
      <c r="S7" s="158">
        <v>19</v>
      </c>
    </row>
    <row r="8" ht="18.75" customHeight="1" spans="1:19">
      <c r="A8" s="194" t="s">
        <v>70</v>
      </c>
      <c r="B8" s="195" t="s">
        <v>71</v>
      </c>
      <c r="C8" s="23">
        <v>31275460.77</v>
      </c>
      <c r="D8" s="23">
        <v>31275460.77</v>
      </c>
      <c r="E8" s="23">
        <v>29375460.77</v>
      </c>
      <c r="F8" s="23"/>
      <c r="G8" s="23"/>
      <c r="H8" s="23"/>
      <c r="I8" s="23">
        <v>1900000</v>
      </c>
      <c r="J8" s="23"/>
      <c r="K8" s="23"/>
      <c r="L8" s="23"/>
      <c r="M8" s="23"/>
      <c r="N8" s="23">
        <v>1900000</v>
      </c>
      <c r="O8" s="23"/>
      <c r="P8" s="23"/>
      <c r="Q8" s="23"/>
      <c r="R8" s="23"/>
      <c r="S8" s="23"/>
    </row>
    <row r="9" ht="18.75" customHeight="1" spans="1:19">
      <c r="A9" s="196" t="s">
        <v>56</v>
      </c>
      <c r="B9" s="197"/>
      <c r="C9" s="23">
        <v>31275460.77</v>
      </c>
      <c r="D9" s="23">
        <v>31275460.77</v>
      </c>
      <c r="E9" s="23">
        <v>29375460.77</v>
      </c>
      <c r="F9" s="23"/>
      <c r="G9" s="23"/>
      <c r="H9" s="23"/>
      <c r="I9" s="23">
        <v>1900000</v>
      </c>
      <c r="J9" s="23"/>
      <c r="K9" s="23"/>
      <c r="L9" s="23"/>
      <c r="M9" s="23"/>
      <c r="N9" s="23">
        <v>1900000</v>
      </c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30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4.2761904761905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9.5" customHeight="1" spans="4:15">
      <c r="D1" s="172"/>
      <c r="H1" s="172"/>
      <c r="J1" s="172"/>
      <c r="O1" s="31" t="s">
        <v>72</v>
      </c>
    </row>
    <row r="2" ht="42" customHeight="1" spans="1:15">
      <c r="A2" s="4" t="str">
        <f>"2025"&amp;"年部门支出预算表"</f>
        <v>2025年部门支出预算表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</row>
    <row r="3" ht="18.75" customHeight="1" spans="1:15">
      <c r="A3" s="174" t="str">
        <f>"单位名称："&amp;"沧源佤族自治县勐董镇中心完小"</f>
        <v>单位名称：沧源佤族自治县勐董镇中心完小</v>
      </c>
      <c r="B3" s="175"/>
      <c r="C3" s="61"/>
      <c r="D3" s="2"/>
      <c r="E3" s="61"/>
      <c r="F3" s="61"/>
      <c r="G3" s="61"/>
      <c r="H3" s="2"/>
      <c r="I3" s="61"/>
      <c r="J3" s="2"/>
      <c r="K3" s="61"/>
      <c r="L3" s="61"/>
      <c r="M3" s="181"/>
      <c r="N3" s="181"/>
      <c r="O3" s="31" t="s">
        <v>1</v>
      </c>
    </row>
    <row r="4" ht="18.75" customHeight="1" spans="1:15">
      <c r="A4" s="9" t="s">
        <v>73</v>
      </c>
      <c r="B4" s="9" t="s">
        <v>74</v>
      </c>
      <c r="C4" s="9" t="s">
        <v>56</v>
      </c>
      <c r="D4" s="11" t="s">
        <v>59</v>
      </c>
      <c r="E4" s="70" t="s">
        <v>75</v>
      </c>
      <c r="F4" s="139" t="s">
        <v>76</v>
      </c>
      <c r="G4" s="9" t="s">
        <v>60</v>
      </c>
      <c r="H4" s="9" t="s">
        <v>61</v>
      </c>
      <c r="I4" s="9" t="s">
        <v>77</v>
      </c>
      <c r="J4" s="11" t="s">
        <v>78</v>
      </c>
      <c r="K4" s="12"/>
      <c r="L4" s="12"/>
      <c r="M4" s="12"/>
      <c r="N4" s="12"/>
      <c r="O4" s="13"/>
    </row>
    <row r="5" ht="29.25" customHeight="1" spans="1:15">
      <c r="A5" s="17"/>
      <c r="B5" s="17"/>
      <c r="C5" s="17"/>
      <c r="D5" s="145" t="s">
        <v>58</v>
      </c>
      <c r="E5" s="90" t="s">
        <v>75</v>
      </c>
      <c r="F5" s="90" t="s">
        <v>76</v>
      </c>
      <c r="G5" s="17"/>
      <c r="H5" s="17"/>
      <c r="I5" s="17"/>
      <c r="J5" s="145" t="s">
        <v>58</v>
      </c>
      <c r="K5" s="39" t="s">
        <v>79</v>
      </c>
      <c r="L5" s="39" t="s">
        <v>80</v>
      </c>
      <c r="M5" s="39" t="s">
        <v>81</v>
      </c>
      <c r="N5" s="39" t="s">
        <v>82</v>
      </c>
      <c r="O5" s="39" t="s">
        <v>83</v>
      </c>
    </row>
    <row r="6" ht="18.75" customHeight="1" spans="1:15">
      <c r="A6" s="116">
        <v>1</v>
      </c>
      <c r="B6" s="116">
        <v>2</v>
      </c>
      <c r="C6" s="158">
        <v>3</v>
      </c>
      <c r="D6" s="158">
        <v>4</v>
      </c>
      <c r="E6" s="158">
        <v>5</v>
      </c>
      <c r="F6" s="158">
        <v>6</v>
      </c>
      <c r="G6" s="158">
        <v>7</v>
      </c>
      <c r="H6" s="158">
        <v>8</v>
      </c>
      <c r="I6" s="158">
        <v>9</v>
      </c>
      <c r="J6" s="158">
        <v>10</v>
      </c>
      <c r="K6" s="158">
        <v>11</v>
      </c>
      <c r="L6" s="158">
        <v>12</v>
      </c>
      <c r="M6" s="158">
        <v>13</v>
      </c>
      <c r="N6" s="158">
        <v>14</v>
      </c>
      <c r="O6" s="158">
        <v>15</v>
      </c>
    </row>
    <row r="7" ht="18.75" customHeight="1" spans="1:15">
      <c r="A7" s="170" t="s">
        <v>84</v>
      </c>
      <c r="B7" s="170" t="s">
        <v>85</v>
      </c>
      <c r="C7" s="23">
        <v>22695264.89</v>
      </c>
      <c r="D7" s="23">
        <v>20795264.89</v>
      </c>
      <c r="E7" s="23">
        <v>20465264.89</v>
      </c>
      <c r="F7" s="23">
        <v>330000</v>
      </c>
      <c r="G7" s="23"/>
      <c r="H7" s="23"/>
      <c r="I7" s="23"/>
      <c r="J7" s="23">
        <v>1900000</v>
      </c>
      <c r="K7" s="23"/>
      <c r="L7" s="23"/>
      <c r="M7" s="23"/>
      <c r="N7" s="23"/>
      <c r="O7" s="23">
        <v>1900000</v>
      </c>
    </row>
    <row r="8" ht="18.75" customHeight="1" spans="1:15">
      <c r="A8" s="215" t="s">
        <v>86</v>
      </c>
      <c r="B8" s="215" t="s">
        <v>87</v>
      </c>
      <c r="C8" s="23">
        <v>20795264.89</v>
      </c>
      <c r="D8" s="23">
        <v>20795264.89</v>
      </c>
      <c r="E8" s="23">
        <v>20465264.89</v>
      </c>
      <c r="F8" s="23">
        <v>330000</v>
      </c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216" t="s">
        <v>88</v>
      </c>
      <c r="B9" s="217" t="s">
        <v>89</v>
      </c>
      <c r="C9" s="23">
        <v>4503840.69</v>
      </c>
      <c r="D9" s="23">
        <v>4503840.69</v>
      </c>
      <c r="E9" s="23">
        <v>4503840.69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216" t="s">
        <v>90</v>
      </c>
      <c r="B10" s="217" t="s">
        <v>91</v>
      </c>
      <c r="C10" s="23">
        <v>15961424.2</v>
      </c>
      <c r="D10" s="23">
        <v>15961424.2</v>
      </c>
      <c r="E10" s="23">
        <v>15961424.2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216" t="s">
        <v>92</v>
      </c>
      <c r="B11" s="217" t="s">
        <v>93</v>
      </c>
      <c r="C11" s="23">
        <v>330000</v>
      </c>
      <c r="D11" s="23">
        <v>330000</v>
      </c>
      <c r="E11" s="23"/>
      <c r="F11" s="23">
        <v>330000</v>
      </c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215" t="s">
        <v>94</v>
      </c>
      <c r="B12" s="215" t="s">
        <v>95</v>
      </c>
      <c r="C12" s="23">
        <v>1900000</v>
      </c>
      <c r="D12" s="23"/>
      <c r="E12" s="23"/>
      <c r="F12" s="23"/>
      <c r="G12" s="23"/>
      <c r="H12" s="23"/>
      <c r="I12" s="23"/>
      <c r="J12" s="23">
        <v>1900000</v>
      </c>
      <c r="K12" s="23"/>
      <c r="L12" s="23"/>
      <c r="M12" s="23"/>
      <c r="N12" s="23"/>
      <c r="O12" s="23">
        <v>1900000</v>
      </c>
    </row>
    <row r="13" ht="18.75" customHeight="1" spans="1:15">
      <c r="A13" s="216" t="s">
        <v>96</v>
      </c>
      <c r="B13" s="217" t="s">
        <v>95</v>
      </c>
      <c r="C13" s="23">
        <v>1900000</v>
      </c>
      <c r="D13" s="23"/>
      <c r="E13" s="23"/>
      <c r="F13" s="23"/>
      <c r="G13" s="23"/>
      <c r="H13" s="23"/>
      <c r="I13" s="23"/>
      <c r="J13" s="23">
        <v>1900000</v>
      </c>
      <c r="K13" s="23"/>
      <c r="L13" s="23"/>
      <c r="M13" s="23"/>
      <c r="N13" s="23"/>
      <c r="O13" s="23">
        <v>1900000</v>
      </c>
    </row>
    <row r="14" ht="18.75" customHeight="1" spans="1:15">
      <c r="A14" s="170" t="s">
        <v>97</v>
      </c>
      <c r="B14" s="170" t="s">
        <v>98</v>
      </c>
      <c r="C14" s="23">
        <v>5416467.6</v>
      </c>
      <c r="D14" s="23">
        <v>5416467.6</v>
      </c>
      <c r="E14" s="23">
        <v>5416467.6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215" t="s">
        <v>99</v>
      </c>
      <c r="B15" s="215" t="s">
        <v>100</v>
      </c>
      <c r="C15" s="23">
        <v>5187210.2</v>
      </c>
      <c r="D15" s="23">
        <v>5187210.2</v>
      </c>
      <c r="E15" s="23">
        <v>5187210.2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216" t="s">
        <v>101</v>
      </c>
      <c r="B16" s="217" t="s">
        <v>102</v>
      </c>
      <c r="C16" s="23">
        <v>2612062.2</v>
      </c>
      <c r="D16" s="23">
        <v>2612062.2</v>
      </c>
      <c r="E16" s="23">
        <v>2612062.2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216" t="s">
        <v>103</v>
      </c>
      <c r="B17" s="217" t="s">
        <v>104</v>
      </c>
      <c r="C17" s="23">
        <v>2575148</v>
      </c>
      <c r="D17" s="23">
        <v>2575148</v>
      </c>
      <c r="E17" s="23">
        <v>2575148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215" t="s">
        <v>105</v>
      </c>
      <c r="B18" s="215" t="s">
        <v>106</v>
      </c>
      <c r="C18" s="23">
        <v>78400</v>
      </c>
      <c r="D18" s="23">
        <v>78400</v>
      </c>
      <c r="E18" s="23">
        <v>78400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216" t="s">
        <v>107</v>
      </c>
      <c r="B19" s="217" t="s">
        <v>108</v>
      </c>
      <c r="C19" s="23">
        <v>78400</v>
      </c>
      <c r="D19" s="23">
        <v>78400</v>
      </c>
      <c r="E19" s="23">
        <v>78400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215" t="s">
        <v>109</v>
      </c>
      <c r="B20" s="215" t="s">
        <v>110</v>
      </c>
      <c r="C20" s="23">
        <v>150857.4</v>
      </c>
      <c r="D20" s="23">
        <v>150857.4</v>
      </c>
      <c r="E20" s="23">
        <v>150857.4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216" t="s">
        <v>111</v>
      </c>
      <c r="B21" s="217" t="s">
        <v>110</v>
      </c>
      <c r="C21" s="23">
        <v>150857.4</v>
      </c>
      <c r="D21" s="23">
        <v>150857.4</v>
      </c>
      <c r="E21" s="23">
        <v>150857.4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0" t="s">
        <v>112</v>
      </c>
      <c r="B22" s="170" t="s">
        <v>113</v>
      </c>
      <c r="C22" s="23">
        <v>1232367.28</v>
      </c>
      <c r="D22" s="23">
        <v>1232367.28</v>
      </c>
      <c r="E22" s="23">
        <v>1232367.28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215" t="s">
        <v>114</v>
      </c>
      <c r="B23" s="215" t="s">
        <v>115</v>
      </c>
      <c r="C23" s="23">
        <v>1232367.28</v>
      </c>
      <c r="D23" s="23">
        <v>1232367.28</v>
      </c>
      <c r="E23" s="23">
        <v>1232367.28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216" t="s">
        <v>116</v>
      </c>
      <c r="B24" s="217" t="s">
        <v>117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216" t="s">
        <v>118</v>
      </c>
      <c r="B25" s="217" t="s">
        <v>119</v>
      </c>
      <c r="C25" s="23">
        <v>1142721.93</v>
      </c>
      <c r="D25" s="23">
        <v>1142721.93</v>
      </c>
      <c r="E25" s="23">
        <v>1142721.93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216" t="s">
        <v>120</v>
      </c>
      <c r="B26" s="217" t="s">
        <v>121</v>
      </c>
      <c r="C26" s="23">
        <v>89645.35</v>
      </c>
      <c r="D26" s="23">
        <v>89645.35</v>
      </c>
      <c r="E26" s="23">
        <v>89645.35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170" t="s">
        <v>122</v>
      </c>
      <c r="B27" s="170" t="s">
        <v>123</v>
      </c>
      <c r="C27" s="23">
        <v>1931361</v>
      </c>
      <c r="D27" s="23">
        <v>1931361</v>
      </c>
      <c r="E27" s="23">
        <v>1931361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215" t="s">
        <v>124</v>
      </c>
      <c r="B28" s="215" t="s">
        <v>125</v>
      </c>
      <c r="C28" s="23">
        <v>1931361</v>
      </c>
      <c r="D28" s="23">
        <v>1931361</v>
      </c>
      <c r="E28" s="23">
        <v>1931361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ht="18.75" customHeight="1" spans="1:15">
      <c r="A29" s="216" t="s">
        <v>126</v>
      </c>
      <c r="B29" s="217" t="s">
        <v>127</v>
      </c>
      <c r="C29" s="23">
        <v>1931361</v>
      </c>
      <c r="D29" s="23">
        <v>1931361</v>
      </c>
      <c r="E29" s="23">
        <v>1931361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ht="18.75" customHeight="1" spans="1:15">
      <c r="A30" s="179" t="s">
        <v>128</v>
      </c>
      <c r="B30" s="180" t="s">
        <v>128</v>
      </c>
      <c r="C30" s="23">
        <v>31275460.77</v>
      </c>
      <c r="D30" s="23">
        <v>29375460.77</v>
      </c>
      <c r="E30" s="23">
        <v>29045460.77</v>
      </c>
      <c r="F30" s="23">
        <v>330000</v>
      </c>
      <c r="G30" s="23"/>
      <c r="H30" s="23"/>
      <c r="I30" s="23"/>
      <c r="J30" s="23">
        <v>1900000</v>
      </c>
      <c r="K30" s="23"/>
      <c r="L30" s="23"/>
      <c r="M30" s="23"/>
      <c r="N30" s="23"/>
      <c r="O30" s="23">
        <v>1900000</v>
      </c>
    </row>
  </sheetData>
  <mergeCells count="11">
    <mergeCell ref="A2:O2"/>
    <mergeCell ref="A3:L3"/>
    <mergeCell ref="D4:F4"/>
    <mergeCell ref="J4:O4"/>
    <mergeCell ref="A30:B30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6"/>
  <sheetViews>
    <sheetView showZeros="0" workbookViewId="0">
      <selection activeCell="D3" sqref="D3"/>
    </sheetView>
  </sheetViews>
  <sheetFormatPr defaultColWidth="9.14285714285714" defaultRowHeight="14.25" customHeight="1" outlineLevelCol="3"/>
  <cols>
    <col min="1" max="1" width="39.2761904761905" customWidth="1"/>
    <col min="2" max="2" width="30.847619047619" customWidth="1"/>
    <col min="3" max="3" width="35.847619047619" customWidth="1"/>
    <col min="4" max="4" width="29.847619047619" customWidth="1"/>
  </cols>
  <sheetData>
    <row r="1" ht="19.5" customHeight="1" spans="4:4">
      <c r="D1" s="31" t="s">
        <v>129</v>
      </c>
    </row>
    <row r="2" ht="36" customHeight="1" spans="1:4">
      <c r="A2" s="4" t="str">
        <f>"2025"&amp;"年部门财政拨款收支预算总表"</f>
        <v>2025年部门财政拨款收支预算总表</v>
      </c>
      <c r="B2" s="161"/>
      <c r="C2" s="161"/>
      <c r="D2" s="161"/>
    </row>
    <row r="3" ht="18.75" customHeight="1" spans="1:4">
      <c r="A3" s="6" t="str">
        <f>"单位名称："&amp;"沧源佤族自治县勐董镇中心完小"</f>
        <v>单位名称：沧源佤族自治县勐董镇中心完小</v>
      </c>
      <c r="B3" s="162"/>
      <c r="C3" s="162"/>
      <c r="D3" s="31" t="s">
        <v>1</v>
      </c>
    </row>
    <row r="4" ht="18.75" customHeight="1" spans="1:4">
      <c r="A4" s="11" t="s">
        <v>2</v>
      </c>
      <c r="B4" s="13"/>
      <c r="C4" s="11" t="s">
        <v>3</v>
      </c>
      <c r="D4" s="13"/>
    </row>
    <row r="5" ht="18.75" customHeight="1" spans="1:4">
      <c r="A5" s="25" t="s">
        <v>4</v>
      </c>
      <c r="B5" s="103" t="str">
        <f t="shared" ref="B5:D5" si="0">"2025"&amp;"年预算数"</f>
        <v>2025年预算数</v>
      </c>
      <c r="C5" s="25" t="s">
        <v>130</v>
      </c>
      <c r="D5" s="103" t="str">
        <f t="shared" si="0"/>
        <v>2025年预算数</v>
      </c>
    </row>
    <row r="6" ht="18.75" customHeight="1" spans="1:4">
      <c r="A6" s="27"/>
      <c r="B6" s="17"/>
      <c r="C6" s="27"/>
      <c r="D6" s="17"/>
    </row>
    <row r="7" ht="18.75" customHeight="1" spans="1:4">
      <c r="A7" s="163" t="s">
        <v>131</v>
      </c>
      <c r="B7" s="23">
        <v>29375460.77</v>
      </c>
      <c r="C7" s="164" t="s">
        <v>132</v>
      </c>
      <c r="D7" s="23">
        <v>29375460.77</v>
      </c>
    </row>
    <row r="8" ht="18.75" customHeight="1" spans="1:4">
      <c r="A8" s="165" t="s">
        <v>133</v>
      </c>
      <c r="B8" s="23">
        <v>29375460.77</v>
      </c>
      <c r="C8" s="164" t="s">
        <v>134</v>
      </c>
      <c r="D8" s="23"/>
    </row>
    <row r="9" ht="18.75" customHeight="1" spans="1:4">
      <c r="A9" s="165" t="s">
        <v>135</v>
      </c>
      <c r="B9" s="23"/>
      <c r="C9" s="164" t="s">
        <v>136</v>
      </c>
      <c r="D9" s="23"/>
    </row>
    <row r="10" ht="18.75" customHeight="1" spans="1:4">
      <c r="A10" s="165" t="s">
        <v>137</v>
      </c>
      <c r="B10" s="23"/>
      <c r="C10" s="164" t="s">
        <v>138</v>
      </c>
      <c r="D10" s="23"/>
    </row>
    <row r="11" ht="18.75" customHeight="1" spans="1:4">
      <c r="A11" s="165" t="s">
        <v>139</v>
      </c>
      <c r="B11" s="23"/>
      <c r="C11" s="164" t="s">
        <v>140</v>
      </c>
      <c r="D11" s="23"/>
    </row>
    <row r="12" ht="18.75" customHeight="1" spans="1:4">
      <c r="A12" s="165" t="s">
        <v>133</v>
      </c>
      <c r="B12" s="23"/>
      <c r="C12" s="164" t="s">
        <v>141</v>
      </c>
      <c r="D12" s="23">
        <v>20795264.89</v>
      </c>
    </row>
    <row r="13" ht="18.75" customHeight="1" spans="1:4">
      <c r="A13" s="165" t="s">
        <v>135</v>
      </c>
      <c r="B13" s="23"/>
      <c r="C13" s="164" t="s">
        <v>142</v>
      </c>
      <c r="D13" s="23"/>
    </row>
    <row r="14" ht="18.75" customHeight="1" spans="1:4">
      <c r="A14" s="165" t="s">
        <v>137</v>
      </c>
      <c r="B14" s="23"/>
      <c r="C14" s="164" t="s">
        <v>143</v>
      </c>
      <c r="D14" s="23"/>
    </row>
    <row r="15" ht="18.75" customHeight="1" spans="1:4">
      <c r="A15" s="166"/>
      <c r="B15" s="23"/>
      <c r="C15" s="21" t="s">
        <v>144</v>
      </c>
      <c r="D15" s="23">
        <v>5416467.6</v>
      </c>
    </row>
    <row r="16" ht="18.75" customHeight="1" spans="1:4">
      <c r="A16" s="167"/>
      <c r="B16" s="23"/>
      <c r="C16" s="21" t="s">
        <v>145</v>
      </c>
      <c r="D16" s="23">
        <v>1232367.28</v>
      </c>
    </row>
    <row r="17" ht="18.75" customHeight="1" spans="1:4">
      <c r="A17" s="168"/>
      <c r="B17" s="23"/>
      <c r="C17" s="21" t="s">
        <v>146</v>
      </c>
      <c r="D17" s="23"/>
    </row>
    <row r="18" ht="18.75" customHeight="1" spans="1:4">
      <c r="A18" s="168"/>
      <c r="B18" s="23"/>
      <c r="C18" s="21" t="s">
        <v>147</v>
      </c>
      <c r="D18" s="23"/>
    </row>
    <row r="19" ht="18.75" customHeight="1" spans="1:4">
      <c r="A19" s="168"/>
      <c r="B19" s="23"/>
      <c r="C19" s="21" t="s">
        <v>148</v>
      </c>
      <c r="D19" s="23"/>
    </row>
    <row r="20" ht="18.75" customHeight="1" spans="1:4">
      <c r="A20" s="168"/>
      <c r="B20" s="23"/>
      <c r="C20" s="21" t="s">
        <v>149</v>
      </c>
      <c r="D20" s="23"/>
    </row>
    <row r="21" ht="18.75" customHeight="1" spans="1:4">
      <c r="A21" s="168"/>
      <c r="B21" s="23"/>
      <c r="C21" s="21" t="s">
        <v>150</v>
      </c>
      <c r="D21" s="23"/>
    </row>
    <row r="22" ht="18.75" customHeight="1" spans="1:4">
      <c r="A22" s="168"/>
      <c r="B22" s="23"/>
      <c r="C22" s="21" t="s">
        <v>151</v>
      </c>
      <c r="D22" s="23"/>
    </row>
    <row r="23" ht="18.75" customHeight="1" spans="1:4">
      <c r="A23" s="168"/>
      <c r="B23" s="23"/>
      <c r="C23" s="21" t="s">
        <v>152</v>
      </c>
      <c r="D23" s="23"/>
    </row>
    <row r="24" ht="18.75" customHeight="1" spans="1:4">
      <c r="A24" s="168"/>
      <c r="B24" s="23"/>
      <c r="C24" s="21" t="s">
        <v>153</v>
      </c>
      <c r="D24" s="23"/>
    </row>
    <row r="25" ht="18.75" customHeight="1" spans="1:4">
      <c r="A25" s="168"/>
      <c r="B25" s="23"/>
      <c r="C25" s="21" t="s">
        <v>154</v>
      </c>
      <c r="D25" s="23"/>
    </row>
    <row r="26" ht="18.75" customHeight="1" spans="1:4">
      <c r="A26" s="168"/>
      <c r="B26" s="23"/>
      <c r="C26" s="21" t="s">
        <v>155</v>
      </c>
      <c r="D26" s="23">
        <v>1931361</v>
      </c>
    </row>
    <row r="27" ht="18.75" customHeight="1" spans="1:4">
      <c r="A27" s="166"/>
      <c r="B27" s="23"/>
      <c r="C27" s="21" t="s">
        <v>156</v>
      </c>
      <c r="D27" s="23"/>
    </row>
    <row r="28" ht="18.75" customHeight="1" spans="1:4">
      <c r="A28" s="167"/>
      <c r="B28" s="23"/>
      <c r="C28" s="21" t="s">
        <v>157</v>
      </c>
      <c r="D28" s="23"/>
    </row>
    <row r="29" ht="18.75" customHeight="1" spans="1:4">
      <c r="A29" s="168"/>
      <c r="B29" s="23"/>
      <c r="C29" s="21" t="s">
        <v>158</v>
      </c>
      <c r="D29" s="23"/>
    </row>
    <row r="30" ht="18.75" customHeight="1" spans="1:4">
      <c r="A30" s="168"/>
      <c r="B30" s="23"/>
      <c r="C30" s="21" t="s">
        <v>159</v>
      </c>
      <c r="D30" s="23"/>
    </row>
    <row r="31" ht="18.75" customHeight="1" spans="1:4">
      <c r="A31" s="168"/>
      <c r="B31" s="23"/>
      <c r="C31" s="21" t="s">
        <v>160</v>
      </c>
      <c r="D31" s="23"/>
    </row>
    <row r="32" ht="18.75" customHeight="1" spans="1:4">
      <c r="A32" s="168"/>
      <c r="B32" s="23"/>
      <c r="C32" s="21" t="s">
        <v>161</v>
      </c>
      <c r="D32" s="23"/>
    </row>
    <row r="33" ht="18.75" customHeight="1" spans="1:4">
      <c r="A33" s="168"/>
      <c r="B33" s="23"/>
      <c r="C33" s="21" t="s">
        <v>162</v>
      </c>
      <c r="D33" s="23"/>
    </row>
    <row r="34" ht="18.75" customHeight="1" spans="1:4">
      <c r="A34" s="166"/>
      <c r="B34" s="169"/>
      <c r="C34" s="21" t="s">
        <v>163</v>
      </c>
      <c r="D34" s="169"/>
    </row>
    <row r="35" ht="18.75" customHeight="1" spans="1:4">
      <c r="A35" s="166"/>
      <c r="B35" s="23"/>
      <c r="C35" s="170" t="s">
        <v>164</v>
      </c>
      <c r="D35" s="23"/>
    </row>
    <row r="36" ht="18.75" customHeight="1" spans="1:4">
      <c r="A36" s="167" t="s">
        <v>165</v>
      </c>
      <c r="B36" s="171">
        <v>29375460.77</v>
      </c>
      <c r="C36" s="166" t="s">
        <v>52</v>
      </c>
      <c r="D36" s="171">
        <v>29375460.77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27"/>
  <sheetViews>
    <sheetView showZeros="0" workbookViewId="0">
      <selection activeCell="G3" sqref="G3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761904761905" customWidth="1"/>
    <col min="4" max="4" width="20.4285714285714" customWidth="1"/>
    <col min="5" max="7" width="24.2761904761905" customWidth="1"/>
  </cols>
  <sheetData>
    <row r="1" customHeight="1" spans="1:7">
      <c r="A1" s="152"/>
      <c r="B1" s="152"/>
      <c r="C1" s="152"/>
      <c r="D1" s="48"/>
      <c r="E1" s="152"/>
      <c r="F1" s="51"/>
      <c r="G1" s="31" t="s">
        <v>166</v>
      </c>
    </row>
    <row r="2" ht="39" customHeight="1" spans="1:7">
      <c r="A2" s="4" t="str">
        <f>"2025"&amp;"年一般公共预算支出预算表（按功能科目分类）"</f>
        <v>2025年一般公共预算支出预算表（按功能科目分类）</v>
      </c>
      <c r="B2" s="102"/>
      <c r="C2" s="102"/>
      <c r="D2" s="102"/>
      <c r="E2" s="102"/>
      <c r="F2" s="102"/>
      <c r="G2" s="102"/>
    </row>
    <row r="3" ht="18.75" customHeight="1" spans="1:7">
      <c r="A3" s="6" t="str">
        <f>"单位名称："&amp;"沧源佤族自治县勐董镇中心完小"</f>
        <v>单位名称：沧源佤族自治县勐董镇中心完小</v>
      </c>
      <c r="B3" s="153"/>
      <c r="C3" s="48"/>
      <c r="D3" s="48"/>
      <c r="E3" s="48"/>
      <c r="F3" s="51"/>
      <c r="G3" s="31" t="s">
        <v>1</v>
      </c>
    </row>
    <row r="4" ht="18.75" customHeight="1" spans="1:7">
      <c r="A4" s="154" t="s">
        <v>167</v>
      </c>
      <c r="B4" s="155"/>
      <c r="C4" s="103" t="s">
        <v>56</v>
      </c>
      <c r="D4" s="134" t="s">
        <v>75</v>
      </c>
      <c r="E4" s="12"/>
      <c r="F4" s="13"/>
      <c r="G4" s="126" t="s">
        <v>76</v>
      </c>
    </row>
    <row r="5" ht="18.75" customHeight="1" spans="1:7">
      <c r="A5" s="156" t="s">
        <v>73</v>
      </c>
      <c r="B5" s="156" t="s">
        <v>74</v>
      </c>
      <c r="C5" s="27"/>
      <c r="D5" s="145" t="s">
        <v>58</v>
      </c>
      <c r="E5" s="145" t="s">
        <v>168</v>
      </c>
      <c r="F5" s="145" t="s">
        <v>169</v>
      </c>
      <c r="G5" s="91"/>
    </row>
    <row r="6" ht="18.75" customHeight="1" spans="1:7">
      <c r="A6" s="157" t="s">
        <v>170</v>
      </c>
      <c r="B6" s="157" t="s">
        <v>171</v>
      </c>
      <c r="C6" s="157" t="s">
        <v>172</v>
      </c>
      <c r="D6" s="158">
        <v>4</v>
      </c>
      <c r="E6" s="159" t="s">
        <v>173</v>
      </c>
      <c r="F6" s="159" t="s">
        <v>174</v>
      </c>
      <c r="G6" s="157" t="s">
        <v>175</v>
      </c>
    </row>
    <row r="7" ht="18.75" customHeight="1" spans="1:7">
      <c r="A7" s="117" t="s">
        <v>84</v>
      </c>
      <c r="B7" s="117" t="s">
        <v>85</v>
      </c>
      <c r="C7" s="23">
        <v>20795264.89</v>
      </c>
      <c r="D7" s="23">
        <v>20465264.89</v>
      </c>
      <c r="E7" s="23">
        <v>19843494.73</v>
      </c>
      <c r="F7" s="23">
        <v>621770.16</v>
      </c>
      <c r="G7" s="23">
        <v>330000</v>
      </c>
    </row>
    <row r="8" ht="18.75" customHeight="1" spans="1:7">
      <c r="A8" s="160" t="s">
        <v>86</v>
      </c>
      <c r="B8" s="160" t="s">
        <v>87</v>
      </c>
      <c r="C8" s="23">
        <v>20795264.89</v>
      </c>
      <c r="D8" s="23">
        <v>20465264.89</v>
      </c>
      <c r="E8" s="23">
        <v>19843494.73</v>
      </c>
      <c r="F8" s="23">
        <v>621770.16</v>
      </c>
      <c r="G8" s="23">
        <v>330000</v>
      </c>
    </row>
    <row r="9" ht="18.75" customHeight="1" spans="1:7">
      <c r="A9" s="119" t="s">
        <v>88</v>
      </c>
      <c r="B9" s="119" t="s">
        <v>89</v>
      </c>
      <c r="C9" s="23">
        <v>4503840.69</v>
      </c>
      <c r="D9" s="23">
        <v>4503840.69</v>
      </c>
      <c r="E9" s="23">
        <v>4053464.85</v>
      </c>
      <c r="F9" s="23">
        <v>450375.84</v>
      </c>
      <c r="G9" s="23"/>
    </row>
    <row r="10" ht="18.75" customHeight="1" spans="1:7">
      <c r="A10" s="119" t="s">
        <v>90</v>
      </c>
      <c r="B10" s="119" t="s">
        <v>91</v>
      </c>
      <c r="C10" s="23">
        <v>15961424.2</v>
      </c>
      <c r="D10" s="23">
        <v>15961424.2</v>
      </c>
      <c r="E10" s="23">
        <v>15790029.88</v>
      </c>
      <c r="F10" s="23">
        <v>171394.32</v>
      </c>
      <c r="G10" s="23"/>
    </row>
    <row r="11" ht="18.75" customHeight="1" spans="1:7">
      <c r="A11" s="119" t="s">
        <v>92</v>
      </c>
      <c r="B11" s="119" t="s">
        <v>93</v>
      </c>
      <c r="C11" s="23">
        <v>330000</v>
      </c>
      <c r="D11" s="23"/>
      <c r="E11" s="23"/>
      <c r="F11" s="23"/>
      <c r="G11" s="23">
        <v>330000</v>
      </c>
    </row>
    <row r="12" ht="18.75" customHeight="1" spans="1:7">
      <c r="A12" s="117" t="s">
        <v>97</v>
      </c>
      <c r="B12" s="117" t="s">
        <v>98</v>
      </c>
      <c r="C12" s="23">
        <v>5416467.6</v>
      </c>
      <c r="D12" s="23">
        <v>5416467.6</v>
      </c>
      <c r="E12" s="23">
        <v>5416467.6</v>
      </c>
      <c r="F12" s="23"/>
      <c r="G12" s="23"/>
    </row>
    <row r="13" ht="18.75" customHeight="1" spans="1:7">
      <c r="A13" s="160" t="s">
        <v>99</v>
      </c>
      <c r="B13" s="160" t="s">
        <v>100</v>
      </c>
      <c r="C13" s="23">
        <v>5187210.2</v>
      </c>
      <c r="D13" s="23">
        <v>5187210.2</v>
      </c>
      <c r="E13" s="23">
        <v>5187210.2</v>
      </c>
      <c r="F13" s="23"/>
      <c r="G13" s="23"/>
    </row>
    <row r="14" ht="18.75" customHeight="1" spans="1:7">
      <c r="A14" s="119" t="s">
        <v>101</v>
      </c>
      <c r="B14" s="119" t="s">
        <v>102</v>
      </c>
      <c r="C14" s="23">
        <v>2612062.2</v>
      </c>
      <c r="D14" s="23">
        <v>2612062.2</v>
      </c>
      <c r="E14" s="23">
        <v>2612062.2</v>
      </c>
      <c r="F14" s="23"/>
      <c r="G14" s="23"/>
    </row>
    <row r="15" ht="18.75" customHeight="1" spans="1:7">
      <c r="A15" s="119" t="s">
        <v>103</v>
      </c>
      <c r="B15" s="119" t="s">
        <v>104</v>
      </c>
      <c r="C15" s="23">
        <v>2575148</v>
      </c>
      <c r="D15" s="23">
        <v>2575148</v>
      </c>
      <c r="E15" s="23">
        <v>2575148</v>
      </c>
      <c r="F15" s="23"/>
      <c r="G15" s="23"/>
    </row>
    <row r="16" ht="18.75" customHeight="1" spans="1:7">
      <c r="A16" s="160" t="s">
        <v>105</v>
      </c>
      <c r="B16" s="160" t="s">
        <v>106</v>
      </c>
      <c r="C16" s="23">
        <v>78400</v>
      </c>
      <c r="D16" s="23">
        <v>78400</v>
      </c>
      <c r="E16" s="23">
        <v>78400</v>
      </c>
      <c r="F16" s="23"/>
      <c r="G16" s="23"/>
    </row>
    <row r="17" ht="18.75" customHeight="1" spans="1:7">
      <c r="A17" s="119" t="s">
        <v>107</v>
      </c>
      <c r="B17" s="119" t="s">
        <v>108</v>
      </c>
      <c r="C17" s="23">
        <v>78400</v>
      </c>
      <c r="D17" s="23">
        <v>78400</v>
      </c>
      <c r="E17" s="23">
        <v>78400</v>
      </c>
      <c r="F17" s="23"/>
      <c r="G17" s="23"/>
    </row>
    <row r="18" ht="18.75" customHeight="1" spans="1:7">
      <c r="A18" s="160" t="s">
        <v>109</v>
      </c>
      <c r="B18" s="160" t="s">
        <v>110</v>
      </c>
      <c r="C18" s="23">
        <v>150857.4</v>
      </c>
      <c r="D18" s="23">
        <v>150857.4</v>
      </c>
      <c r="E18" s="23">
        <v>150857.4</v>
      </c>
      <c r="F18" s="23"/>
      <c r="G18" s="23"/>
    </row>
    <row r="19" ht="18.75" customHeight="1" spans="1:7">
      <c r="A19" s="119" t="s">
        <v>111</v>
      </c>
      <c r="B19" s="119" t="s">
        <v>110</v>
      </c>
      <c r="C19" s="23">
        <v>150857.4</v>
      </c>
      <c r="D19" s="23">
        <v>150857.4</v>
      </c>
      <c r="E19" s="23">
        <v>150857.4</v>
      </c>
      <c r="F19" s="23"/>
      <c r="G19" s="23"/>
    </row>
    <row r="20" ht="18.75" customHeight="1" spans="1:7">
      <c r="A20" s="117" t="s">
        <v>112</v>
      </c>
      <c r="B20" s="117" t="s">
        <v>113</v>
      </c>
      <c r="C20" s="23">
        <v>1232367.28</v>
      </c>
      <c r="D20" s="23">
        <v>1232367.28</v>
      </c>
      <c r="E20" s="23">
        <v>1232367.28</v>
      </c>
      <c r="F20" s="23"/>
      <c r="G20" s="23"/>
    </row>
    <row r="21" ht="18.75" customHeight="1" spans="1:7">
      <c r="A21" s="160" t="s">
        <v>114</v>
      </c>
      <c r="B21" s="160" t="s">
        <v>115</v>
      </c>
      <c r="C21" s="23">
        <v>1232367.28</v>
      </c>
      <c r="D21" s="23">
        <v>1232367.28</v>
      </c>
      <c r="E21" s="23">
        <v>1232367.28</v>
      </c>
      <c r="F21" s="23"/>
      <c r="G21" s="23"/>
    </row>
    <row r="22" ht="18.75" customHeight="1" spans="1:7">
      <c r="A22" s="119" t="s">
        <v>118</v>
      </c>
      <c r="B22" s="119" t="s">
        <v>119</v>
      </c>
      <c r="C22" s="23">
        <v>1142721.93</v>
      </c>
      <c r="D22" s="23">
        <v>1142721.93</v>
      </c>
      <c r="E22" s="23">
        <v>1142721.93</v>
      </c>
      <c r="F22" s="23"/>
      <c r="G22" s="23"/>
    </row>
    <row r="23" ht="18.75" customHeight="1" spans="1:7">
      <c r="A23" s="119" t="s">
        <v>120</v>
      </c>
      <c r="B23" s="119" t="s">
        <v>121</v>
      </c>
      <c r="C23" s="23">
        <v>89645.35</v>
      </c>
      <c r="D23" s="23">
        <v>89645.35</v>
      </c>
      <c r="E23" s="23">
        <v>89645.35</v>
      </c>
      <c r="F23" s="23"/>
      <c r="G23" s="23"/>
    </row>
    <row r="24" ht="18.75" customHeight="1" spans="1:7">
      <c r="A24" s="117" t="s">
        <v>122</v>
      </c>
      <c r="B24" s="117" t="s">
        <v>123</v>
      </c>
      <c r="C24" s="23">
        <v>1931361</v>
      </c>
      <c r="D24" s="23">
        <v>1931361</v>
      </c>
      <c r="E24" s="23">
        <v>1931361</v>
      </c>
      <c r="F24" s="23"/>
      <c r="G24" s="23"/>
    </row>
    <row r="25" ht="18.75" customHeight="1" spans="1:7">
      <c r="A25" s="160" t="s">
        <v>124</v>
      </c>
      <c r="B25" s="160" t="s">
        <v>125</v>
      </c>
      <c r="C25" s="23">
        <v>1931361</v>
      </c>
      <c r="D25" s="23">
        <v>1931361</v>
      </c>
      <c r="E25" s="23">
        <v>1931361</v>
      </c>
      <c r="F25" s="23"/>
      <c r="G25" s="23"/>
    </row>
    <row r="26" ht="18.75" customHeight="1" spans="1:7">
      <c r="A26" s="119" t="s">
        <v>126</v>
      </c>
      <c r="B26" s="119" t="s">
        <v>127</v>
      </c>
      <c r="C26" s="23">
        <v>1931361</v>
      </c>
      <c r="D26" s="23">
        <v>1931361</v>
      </c>
      <c r="E26" s="23">
        <v>1931361</v>
      </c>
      <c r="F26" s="23"/>
      <c r="G26" s="23"/>
    </row>
    <row r="27" ht="18.75" customHeight="1" spans="1:7">
      <c r="A27" s="44" t="s">
        <v>56</v>
      </c>
      <c r="B27" s="44"/>
      <c r="C27" s="23">
        <v>29375460.77</v>
      </c>
      <c r="D27" s="23">
        <v>29045460.77</v>
      </c>
      <c r="E27" s="23">
        <v>28423690.61</v>
      </c>
      <c r="F27" s="23">
        <v>621770.16</v>
      </c>
      <c r="G27" s="23">
        <v>330000</v>
      </c>
    </row>
  </sheetData>
  <mergeCells count="7">
    <mergeCell ref="A2:G2"/>
    <mergeCell ref="A3:E3"/>
    <mergeCell ref="A4:B4"/>
    <mergeCell ref="D4:F4"/>
    <mergeCell ref="A27:B27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2"/>
  <sheetViews>
    <sheetView showZeros="0" workbookViewId="0">
      <selection activeCell="E22" sqref="E22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40"/>
      <c r="B1" s="141"/>
      <c r="C1" s="141"/>
      <c r="D1" s="142"/>
      <c r="G1" s="143" t="s">
        <v>176</v>
      </c>
    </row>
    <row r="2" ht="39" customHeight="1" spans="1:7">
      <c r="A2" s="132" t="str">
        <f>"2025"&amp;"年“三公”经费支出预算表"</f>
        <v>2025年“三公”经费支出预算表</v>
      </c>
      <c r="B2" s="65"/>
      <c r="C2" s="65"/>
      <c r="D2" s="65"/>
      <c r="E2" s="65"/>
      <c r="F2" s="65"/>
      <c r="G2" s="65"/>
    </row>
    <row r="3" ht="18.75" customHeight="1" spans="1:7">
      <c r="A3" s="33" t="str">
        <f>"单位名称："&amp;"沧源佤族自治县勐董镇中心完小"</f>
        <v>单位名称：沧源佤族自治县勐董镇中心完小</v>
      </c>
      <c r="B3" s="141"/>
      <c r="C3" s="141"/>
      <c r="D3" s="61"/>
      <c r="E3" s="2"/>
      <c r="G3" s="143" t="s">
        <v>177</v>
      </c>
    </row>
    <row r="4" ht="18.75" customHeight="1" spans="1:7">
      <c r="A4" s="9" t="s">
        <v>178</v>
      </c>
      <c r="B4" s="9" t="s">
        <v>179</v>
      </c>
      <c r="C4" s="25" t="s">
        <v>180</v>
      </c>
      <c r="D4" s="11" t="s">
        <v>181</v>
      </c>
      <c r="E4" s="12"/>
      <c r="F4" s="13"/>
      <c r="G4" s="25" t="s">
        <v>182</v>
      </c>
    </row>
    <row r="5" ht="18.75" customHeight="1" spans="1:7">
      <c r="A5" s="16"/>
      <c r="B5" s="144"/>
      <c r="C5" s="27"/>
      <c r="D5" s="145" t="s">
        <v>58</v>
      </c>
      <c r="E5" s="145" t="s">
        <v>183</v>
      </c>
      <c r="F5" s="145" t="s">
        <v>184</v>
      </c>
      <c r="G5" s="27"/>
    </row>
    <row r="6" ht="18.75" customHeight="1" spans="1:7">
      <c r="A6" s="146" t="s">
        <v>56</v>
      </c>
      <c r="B6" s="147">
        <v>1</v>
      </c>
      <c r="C6" s="148">
        <v>2</v>
      </c>
      <c r="D6" s="149">
        <v>3</v>
      </c>
      <c r="E6" s="149">
        <v>4</v>
      </c>
      <c r="F6" s="149">
        <v>5</v>
      </c>
      <c r="G6" s="148">
        <v>6</v>
      </c>
    </row>
    <row r="7" ht="18.75" customHeight="1" spans="1:7">
      <c r="A7" s="146" t="s">
        <v>56</v>
      </c>
      <c r="B7" s="150"/>
      <c r="C7" s="150"/>
      <c r="D7" s="150"/>
      <c r="E7" s="150"/>
      <c r="F7" s="150"/>
      <c r="G7" s="150"/>
    </row>
    <row r="8" ht="18.75" customHeight="1" spans="1:7">
      <c r="A8" s="151" t="s">
        <v>185</v>
      </c>
      <c r="B8" s="150"/>
      <c r="C8" s="150"/>
      <c r="D8" s="150"/>
      <c r="E8" s="150"/>
      <c r="F8" s="150"/>
      <c r="G8" s="150"/>
    </row>
    <row r="9" ht="18.75" customHeight="1" spans="1:7">
      <c r="A9" s="151" t="s">
        <v>186</v>
      </c>
      <c r="B9" s="150"/>
      <c r="C9" s="150"/>
      <c r="D9" s="150"/>
      <c r="E9" s="150"/>
      <c r="F9" s="150"/>
      <c r="G9" s="150"/>
    </row>
    <row r="10" ht="18.75" customHeight="1" spans="1:7">
      <c r="A10" s="151" t="s">
        <v>187</v>
      </c>
      <c r="B10" s="150"/>
      <c r="C10" s="150"/>
      <c r="D10" s="150"/>
      <c r="E10" s="150"/>
      <c r="F10" s="150"/>
      <c r="G10" s="150"/>
    </row>
    <row r="11" ht="18.75" customHeight="1" spans="1:7">
      <c r="A11" s="151" t="s">
        <v>188</v>
      </c>
      <c r="B11" s="150"/>
      <c r="C11" s="150"/>
      <c r="D11" s="150"/>
      <c r="E11" s="150"/>
      <c r="F11" s="150"/>
      <c r="G11" s="150"/>
    </row>
    <row r="12" customHeight="1" spans="3:3">
      <c r="C12" t="s">
        <v>189</v>
      </c>
    </row>
  </sheetData>
  <mergeCells count="7">
    <mergeCell ref="A2:G2"/>
    <mergeCell ref="A3:D3"/>
    <mergeCell ref="D4:F4"/>
    <mergeCell ref="A4:A6"/>
    <mergeCell ref="B4:B5"/>
    <mergeCell ref="C4:C5"/>
    <mergeCell ref="G4:G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59"/>
  <sheetViews>
    <sheetView showZeros="0" topLeftCell="A6" workbookViewId="0">
      <selection activeCell="C24" sqref="C24"/>
    </sheetView>
  </sheetViews>
  <sheetFormatPr defaultColWidth="9.14285714285714" defaultRowHeight="14.25" customHeight="1"/>
  <cols>
    <col min="1" max="1" width="32.847619047619" customWidth="1"/>
    <col min="2" max="2" width="25.4285714285714" customWidth="1"/>
    <col min="3" max="3" width="26.5714285714286" customWidth="1"/>
    <col min="4" max="4" width="10.1428571428571" customWidth="1"/>
    <col min="5" max="5" width="17.5714285714286" customWidth="1"/>
    <col min="6" max="6" width="10.2761904761905" customWidth="1"/>
    <col min="7" max="7" width="23" customWidth="1"/>
    <col min="8" max="21" width="19.847619047619" customWidth="1"/>
    <col min="22" max="23" width="20" customWidth="1"/>
  </cols>
  <sheetData>
    <row r="1" ht="18.75" customHeight="1" spans="2:23">
      <c r="B1" s="130"/>
      <c r="D1" s="131"/>
      <c r="E1" s="131"/>
      <c r="F1" s="131"/>
      <c r="G1" s="131"/>
      <c r="H1" s="62"/>
      <c r="I1" s="62"/>
      <c r="J1" s="62"/>
      <c r="K1" s="62"/>
      <c r="L1" s="62"/>
      <c r="M1" s="62"/>
      <c r="N1" s="2"/>
      <c r="O1" s="2"/>
      <c r="P1" s="2"/>
      <c r="Q1" s="62"/>
      <c r="U1" s="130"/>
      <c r="W1" s="30" t="s">
        <v>190</v>
      </c>
    </row>
    <row r="2" ht="39.75" customHeight="1" spans="1:23">
      <c r="A2" s="132" t="str">
        <f>"2025"&amp;"年部门基本支出预算表"</f>
        <v>2025年部门基本支出预算表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5"/>
      <c r="O2" s="5"/>
      <c r="P2" s="5"/>
      <c r="Q2" s="65"/>
      <c r="R2" s="65"/>
      <c r="S2" s="65"/>
      <c r="T2" s="65"/>
      <c r="U2" s="65"/>
      <c r="V2" s="65"/>
      <c r="W2" s="65"/>
    </row>
    <row r="3" ht="18.75" customHeight="1" spans="1:23">
      <c r="A3" s="6" t="str">
        <f>"单位名称："&amp;"沧源佤族自治县勐董镇中心完小"</f>
        <v>单位名称：沧源佤族自治县勐董镇中心完小</v>
      </c>
      <c r="B3" s="133"/>
      <c r="C3" s="133"/>
      <c r="D3" s="133"/>
      <c r="E3" s="133"/>
      <c r="F3" s="133"/>
      <c r="G3" s="133"/>
      <c r="H3" s="67"/>
      <c r="I3" s="67"/>
      <c r="J3" s="67"/>
      <c r="K3" s="67"/>
      <c r="L3" s="67"/>
      <c r="M3" s="67"/>
      <c r="N3" s="8"/>
      <c r="O3" s="8"/>
      <c r="P3" s="8"/>
      <c r="Q3" s="67"/>
      <c r="U3" s="130"/>
      <c r="W3" s="30" t="s">
        <v>177</v>
      </c>
    </row>
    <row r="4" ht="18.75" customHeight="1" spans="1:23">
      <c r="A4" s="9" t="s">
        <v>191</v>
      </c>
      <c r="B4" s="9" t="s">
        <v>192</v>
      </c>
      <c r="C4" s="9" t="s">
        <v>193</v>
      </c>
      <c r="D4" s="9" t="s">
        <v>194</v>
      </c>
      <c r="E4" s="9" t="s">
        <v>195</v>
      </c>
      <c r="F4" s="9" t="s">
        <v>196</v>
      </c>
      <c r="G4" s="9" t="s">
        <v>197</v>
      </c>
      <c r="H4" s="134" t="s">
        <v>198</v>
      </c>
      <c r="I4" s="86" t="s">
        <v>198</v>
      </c>
      <c r="J4" s="86"/>
      <c r="K4" s="86"/>
      <c r="L4" s="86"/>
      <c r="M4" s="86"/>
      <c r="N4" s="12"/>
      <c r="O4" s="12"/>
      <c r="P4" s="12"/>
      <c r="Q4" s="70" t="s">
        <v>62</v>
      </c>
      <c r="R4" s="86" t="s">
        <v>78</v>
      </c>
      <c r="S4" s="86"/>
      <c r="T4" s="86"/>
      <c r="U4" s="86"/>
      <c r="V4" s="86"/>
      <c r="W4" s="137"/>
    </row>
    <row r="5" ht="18.75" customHeight="1" spans="1:23">
      <c r="A5" s="14"/>
      <c r="B5" s="129"/>
      <c r="C5" s="14"/>
      <c r="D5" s="14"/>
      <c r="E5" s="14"/>
      <c r="F5" s="14"/>
      <c r="G5" s="14"/>
      <c r="H5" s="103" t="s">
        <v>199</v>
      </c>
      <c r="I5" s="134" t="s">
        <v>59</v>
      </c>
      <c r="J5" s="86"/>
      <c r="K5" s="86"/>
      <c r="L5" s="86"/>
      <c r="M5" s="137"/>
      <c r="N5" s="11" t="s">
        <v>200</v>
      </c>
      <c r="O5" s="12"/>
      <c r="P5" s="13"/>
      <c r="Q5" s="9" t="s">
        <v>62</v>
      </c>
      <c r="R5" s="134" t="s">
        <v>78</v>
      </c>
      <c r="S5" s="70" t="s">
        <v>65</v>
      </c>
      <c r="T5" s="86" t="s">
        <v>78</v>
      </c>
      <c r="U5" s="70" t="s">
        <v>67</v>
      </c>
      <c r="V5" s="70" t="s">
        <v>68</v>
      </c>
      <c r="W5" s="139" t="s">
        <v>69</v>
      </c>
    </row>
    <row r="6" ht="18.75" customHeight="1" spans="1:23">
      <c r="A6" s="26"/>
      <c r="B6" s="26"/>
      <c r="C6" s="26"/>
      <c r="D6" s="26"/>
      <c r="E6" s="26"/>
      <c r="F6" s="26"/>
      <c r="G6" s="26"/>
      <c r="H6" s="26"/>
      <c r="I6" s="138" t="s">
        <v>201</v>
      </c>
      <c r="J6" s="9" t="s">
        <v>202</v>
      </c>
      <c r="K6" s="9" t="s">
        <v>203</v>
      </c>
      <c r="L6" s="9" t="s">
        <v>204</v>
      </c>
      <c r="M6" s="9" t="s">
        <v>205</v>
      </c>
      <c r="N6" s="9" t="s">
        <v>59</v>
      </c>
      <c r="O6" s="9" t="s">
        <v>60</v>
      </c>
      <c r="P6" s="9" t="s">
        <v>61</v>
      </c>
      <c r="Q6" s="26"/>
      <c r="R6" s="9" t="s">
        <v>58</v>
      </c>
      <c r="S6" s="9" t="s">
        <v>65</v>
      </c>
      <c r="T6" s="9" t="s">
        <v>206</v>
      </c>
      <c r="U6" s="9" t="s">
        <v>67</v>
      </c>
      <c r="V6" s="9" t="s">
        <v>68</v>
      </c>
      <c r="W6" s="9" t="s">
        <v>69</v>
      </c>
    </row>
    <row r="7" ht="18.75" customHeight="1" spans="1:23">
      <c r="A7" s="106"/>
      <c r="B7" s="106"/>
      <c r="C7" s="106"/>
      <c r="D7" s="106"/>
      <c r="E7" s="106"/>
      <c r="F7" s="106"/>
      <c r="G7" s="106"/>
      <c r="H7" s="106"/>
      <c r="I7" s="90"/>
      <c r="J7" s="16" t="s">
        <v>207</v>
      </c>
      <c r="K7" s="16" t="s">
        <v>203</v>
      </c>
      <c r="L7" s="16" t="s">
        <v>204</v>
      </c>
      <c r="M7" s="16" t="s">
        <v>205</v>
      </c>
      <c r="N7" s="16" t="s">
        <v>203</v>
      </c>
      <c r="O7" s="16" t="s">
        <v>204</v>
      </c>
      <c r="P7" s="16" t="s">
        <v>205</v>
      </c>
      <c r="Q7" s="16" t="s">
        <v>62</v>
      </c>
      <c r="R7" s="16" t="s">
        <v>58</v>
      </c>
      <c r="S7" s="16" t="s">
        <v>65</v>
      </c>
      <c r="T7" s="16" t="s">
        <v>206</v>
      </c>
      <c r="U7" s="16" t="s">
        <v>67</v>
      </c>
      <c r="V7" s="16" t="s">
        <v>68</v>
      </c>
      <c r="W7" s="16" t="s">
        <v>69</v>
      </c>
    </row>
    <row r="8" ht="18.75" customHeight="1" spans="1:23">
      <c r="A8" s="135">
        <v>1</v>
      </c>
      <c r="B8" s="135">
        <v>2</v>
      </c>
      <c r="C8" s="135">
        <v>3</v>
      </c>
      <c r="D8" s="135">
        <v>4</v>
      </c>
      <c r="E8" s="135">
        <v>5</v>
      </c>
      <c r="F8" s="135">
        <v>6</v>
      </c>
      <c r="G8" s="135">
        <v>7</v>
      </c>
      <c r="H8" s="135">
        <v>8</v>
      </c>
      <c r="I8" s="135">
        <v>9</v>
      </c>
      <c r="J8" s="135">
        <v>10</v>
      </c>
      <c r="K8" s="135">
        <v>11</v>
      </c>
      <c r="L8" s="135">
        <v>12</v>
      </c>
      <c r="M8" s="135">
        <v>13</v>
      </c>
      <c r="N8" s="135">
        <v>14</v>
      </c>
      <c r="O8" s="135">
        <v>15</v>
      </c>
      <c r="P8" s="135">
        <v>16</v>
      </c>
      <c r="Q8" s="135">
        <v>17</v>
      </c>
      <c r="R8" s="135">
        <v>18</v>
      </c>
      <c r="S8" s="135">
        <v>19</v>
      </c>
      <c r="T8" s="135">
        <v>20</v>
      </c>
      <c r="U8" s="135">
        <v>21</v>
      </c>
      <c r="V8" s="135">
        <v>22</v>
      </c>
      <c r="W8" s="135">
        <v>23</v>
      </c>
    </row>
    <row r="9" ht="18.75" customHeight="1" spans="1:23">
      <c r="A9" s="136" t="s">
        <v>71</v>
      </c>
      <c r="B9" s="136"/>
      <c r="C9" s="136"/>
      <c r="D9" s="136"/>
      <c r="E9" s="136"/>
      <c r="F9" s="136"/>
      <c r="G9" s="136"/>
      <c r="H9" s="23">
        <v>29045460.77</v>
      </c>
      <c r="I9" s="23">
        <v>29045460.77</v>
      </c>
      <c r="J9" s="23"/>
      <c r="K9" s="23"/>
      <c r="L9" s="23">
        <v>29045460.77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36"/>
      <c r="B10" s="20" t="s">
        <v>208</v>
      </c>
      <c r="C10" s="20" t="s">
        <v>209</v>
      </c>
      <c r="D10" s="20" t="s">
        <v>88</v>
      </c>
      <c r="E10" s="20" t="s">
        <v>89</v>
      </c>
      <c r="F10" s="20" t="s">
        <v>210</v>
      </c>
      <c r="G10" s="20" t="s">
        <v>211</v>
      </c>
      <c r="H10" s="23">
        <v>1518792</v>
      </c>
      <c r="I10" s="23">
        <v>1518792</v>
      </c>
      <c r="J10" s="23"/>
      <c r="K10" s="23"/>
      <c r="L10" s="23">
        <v>1518792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23"/>
      <c r="B11" s="20" t="s">
        <v>208</v>
      </c>
      <c r="C11" s="20" t="s">
        <v>209</v>
      </c>
      <c r="D11" s="20" t="s">
        <v>90</v>
      </c>
      <c r="E11" s="20" t="s">
        <v>91</v>
      </c>
      <c r="F11" s="20" t="s">
        <v>210</v>
      </c>
      <c r="G11" s="20" t="s">
        <v>211</v>
      </c>
      <c r="H11" s="23">
        <v>6700716</v>
      </c>
      <c r="I11" s="23">
        <v>6700716</v>
      </c>
      <c r="J11" s="23"/>
      <c r="K11" s="23"/>
      <c r="L11" s="23">
        <v>6700716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23"/>
      <c r="B12" s="20" t="s">
        <v>208</v>
      </c>
      <c r="C12" s="20" t="s">
        <v>209</v>
      </c>
      <c r="D12" s="20" t="s">
        <v>88</v>
      </c>
      <c r="E12" s="20" t="s">
        <v>89</v>
      </c>
      <c r="F12" s="20" t="s">
        <v>212</v>
      </c>
      <c r="G12" s="20" t="s">
        <v>213</v>
      </c>
      <c r="H12" s="23">
        <v>198000</v>
      </c>
      <c r="I12" s="23">
        <v>198000</v>
      </c>
      <c r="J12" s="23"/>
      <c r="K12" s="23"/>
      <c r="L12" s="23">
        <v>198000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23"/>
      <c r="B13" s="20" t="s">
        <v>208</v>
      </c>
      <c r="C13" s="20" t="s">
        <v>209</v>
      </c>
      <c r="D13" s="20" t="s">
        <v>90</v>
      </c>
      <c r="E13" s="20" t="s">
        <v>91</v>
      </c>
      <c r="F13" s="20" t="s">
        <v>212</v>
      </c>
      <c r="G13" s="20" t="s">
        <v>213</v>
      </c>
      <c r="H13" s="23">
        <v>630000</v>
      </c>
      <c r="I13" s="23">
        <v>630000</v>
      </c>
      <c r="J13" s="23"/>
      <c r="K13" s="23"/>
      <c r="L13" s="23">
        <v>630000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23"/>
      <c r="B14" s="20" t="s">
        <v>214</v>
      </c>
      <c r="C14" s="20" t="s">
        <v>215</v>
      </c>
      <c r="D14" s="20" t="s">
        <v>88</v>
      </c>
      <c r="E14" s="20" t="s">
        <v>89</v>
      </c>
      <c r="F14" s="20" t="s">
        <v>212</v>
      </c>
      <c r="G14" s="20" t="s">
        <v>213</v>
      </c>
      <c r="H14" s="23">
        <v>57600</v>
      </c>
      <c r="I14" s="23">
        <v>57600</v>
      </c>
      <c r="J14" s="23"/>
      <c r="K14" s="23"/>
      <c r="L14" s="23">
        <v>57600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23"/>
      <c r="B15" s="20" t="s">
        <v>214</v>
      </c>
      <c r="C15" s="20" t="s">
        <v>215</v>
      </c>
      <c r="D15" s="20" t="s">
        <v>90</v>
      </c>
      <c r="E15" s="20" t="s">
        <v>91</v>
      </c>
      <c r="F15" s="20" t="s">
        <v>212</v>
      </c>
      <c r="G15" s="20" t="s">
        <v>213</v>
      </c>
      <c r="H15" s="23">
        <v>201600</v>
      </c>
      <c r="I15" s="23">
        <v>201600</v>
      </c>
      <c r="J15" s="23"/>
      <c r="K15" s="23"/>
      <c r="L15" s="23">
        <v>201600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23"/>
      <c r="B16" s="20" t="s">
        <v>208</v>
      </c>
      <c r="C16" s="20" t="s">
        <v>209</v>
      </c>
      <c r="D16" s="20" t="s">
        <v>88</v>
      </c>
      <c r="E16" s="20" t="s">
        <v>89</v>
      </c>
      <c r="F16" s="20" t="s">
        <v>212</v>
      </c>
      <c r="G16" s="20" t="s">
        <v>213</v>
      </c>
      <c r="H16" s="23">
        <v>298896</v>
      </c>
      <c r="I16" s="23">
        <v>298896</v>
      </c>
      <c r="J16" s="23"/>
      <c r="K16" s="23"/>
      <c r="L16" s="23">
        <v>298896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123"/>
      <c r="B17" s="20" t="s">
        <v>208</v>
      </c>
      <c r="C17" s="20" t="s">
        <v>209</v>
      </c>
      <c r="D17" s="20" t="s">
        <v>90</v>
      </c>
      <c r="E17" s="20" t="s">
        <v>91</v>
      </c>
      <c r="F17" s="20" t="s">
        <v>212</v>
      </c>
      <c r="G17" s="20" t="s">
        <v>213</v>
      </c>
      <c r="H17" s="23">
        <v>1051620</v>
      </c>
      <c r="I17" s="23">
        <v>1051620</v>
      </c>
      <c r="J17" s="23"/>
      <c r="K17" s="23"/>
      <c r="L17" s="23">
        <v>1051620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123"/>
      <c r="B18" s="20" t="s">
        <v>208</v>
      </c>
      <c r="C18" s="20" t="s">
        <v>209</v>
      </c>
      <c r="D18" s="20" t="s">
        <v>88</v>
      </c>
      <c r="E18" s="20" t="s">
        <v>89</v>
      </c>
      <c r="F18" s="20" t="s">
        <v>216</v>
      </c>
      <c r="G18" s="20" t="s">
        <v>217</v>
      </c>
      <c r="H18" s="23">
        <v>914700</v>
      </c>
      <c r="I18" s="23">
        <v>914700</v>
      </c>
      <c r="J18" s="23"/>
      <c r="K18" s="23"/>
      <c r="L18" s="23">
        <v>914700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123"/>
      <c r="B19" s="20" t="s">
        <v>208</v>
      </c>
      <c r="C19" s="20" t="s">
        <v>209</v>
      </c>
      <c r="D19" s="20" t="s">
        <v>90</v>
      </c>
      <c r="E19" s="20" t="s">
        <v>91</v>
      </c>
      <c r="F19" s="20" t="s">
        <v>216</v>
      </c>
      <c r="G19" s="20" t="s">
        <v>217</v>
      </c>
      <c r="H19" s="23">
        <v>3025668</v>
      </c>
      <c r="I19" s="23">
        <v>3025668</v>
      </c>
      <c r="J19" s="23"/>
      <c r="K19" s="23"/>
      <c r="L19" s="23">
        <v>3025668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123"/>
      <c r="B20" s="20" t="s">
        <v>208</v>
      </c>
      <c r="C20" s="20" t="s">
        <v>209</v>
      </c>
      <c r="D20" s="20" t="s">
        <v>88</v>
      </c>
      <c r="E20" s="20" t="s">
        <v>89</v>
      </c>
      <c r="F20" s="20" t="s">
        <v>216</v>
      </c>
      <c r="G20" s="20" t="s">
        <v>217</v>
      </c>
      <c r="H20" s="23">
        <v>448440</v>
      </c>
      <c r="I20" s="23">
        <v>448440</v>
      </c>
      <c r="J20" s="23"/>
      <c r="K20" s="23"/>
      <c r="L20" s="23">
        <v>448440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123"/>
      <c r="B21" s="20" t="s">
        <v>208</v>
      </c>
      <c r="C21" s="20" t="s">
        <v>209</v>
      </c>
      <c r="D21" s="20" t="s">
        <v>90</v>
      </c>
      <c r="E21" s="20" t="s">
        <v>91</v>
      </c>
      <c r="F21" s="20" t="s">
        <v>216</v>
      </c>
      <c r="G21" s="20" t="s">
        <v>217</v>
      </c>
      <c r="H21" s="23">
        <v>1526400</v>
      </c>
      <c r="I21" s="23">
        <v>1526400</v>
      </c>
      <c r="J21" s="23"/>
      <c r="K21" s="23"/>
      <c r="L21" s="23">
        <v>1526400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123"/>
      <c r="B22" s="20" t="s">
        <v>218</v>
      </c>
      <c r="C22" s="20" t="s">
        <v>219</v>
      </c>
      <c r="D22" s="20" t="s">
        <v>88</v>
      </c>
      <c r="E22" s="20" t="s">
        <v>89</v>
      </c>
      <c r="F22" s="20" t="s">
        <v>216</v>
      </c>
      <c r="G22" s="20" t="s">
        <v>217</v>
      </c>
      <c r="H22" s="23">
        <v>594000</v>
      </c>
      <c r="I22" s="23">
        <v>594000</v>
      </c>
      <c r="J22" s="23"/>
      <c r="K22" s="23"/>
      <c r="L22" s="23">
        <v>594000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123"/>
      <c r="B23" s="20" t="s">
        <v>218</v>
      </c>
      <c r="C23" s="20" t="s">
        <v>219</v>
      </c>
      <c r="D23" s="20" t="s">
        <v>90</v>
      </c>
      <c r="E23" s="20" t="s">
        <v>91</v>
      </c>
      <c r="F23" s="20" t="s">
        <v>216</v>
      </c>
      <c r="G23" s="20" t="s">
        <v>217</v>
      </c>
      <c r="H23" s="23">
        <v>1890000</v>
      </c>
      <c r="I23" s="23">
        <v>1890000</v>
      </c>
      <c r="J23" s="23"/>
      <c r="K23" s="23"/>
      <c r="L23" s="23">
        <v>1890000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123"/>
      <c r="B24" s="20" t="s">
        <v>220</v>
      </c>
      <c r="C24" s="20" t="s">
        <v>221</v>
      </c>
      <c r="D24" s="20" t="s">
        <v>103</v>
      </c>
      <c r="E24" s="20" t="s">
        <v>104</v>
      </c>
      <c r="F24" s="20" t="s">
        <v>222</v>
      </c>
      <c r="G24" s="20" t="s">
        <v>223</v>
      </c>
      <c r="H24" s="23">
        <v>2575148</v>
      </c>
      <c r="I24" s="23">
        <v>2575148</v>
      </c>
      <c r="J24" s="23"/>
      <c r="K24" s="23"/>
      <c r="L24" s="23">
        <v>2575148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123"/>
      <c r="B25" s="20" t="s">
        <v>220</v>
      </c>
      <c r="C25" s="20" t="s">
        <v>221</v>
      </c>
      <c r="D25" s="20" t="s">
        <v>116</v>
      </c>
      <c r="E25" s="20" t="s">
        <v>117</v>
      </c>
      <c r="F25" s="20" t="s">
        <v>224</v>
      </c>
      <c r="G25" s="20" t="s">
        <v>225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123"/>
      <c r="B26" s="20" t="s">
        <v>220</v>
      </c>
      <c r="C26" s="20" t="s">
        <v>221</v>
      </c>
      <c r="D26" s="20" t="s">
        <v>116</v>
      </c>
      <c r="E26" s="20" t="s">
        <v>117</v>
      </c>
      <c r="F26" s="20" t="s">
        <v>224</v>
      </c>
      <c r="G26" s="20" t="s">
        <v>225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123"/>
      <c r="B27" s="20" t="s">
        <v>220</v>
      </c>
      <c r="C27" s="20" t="s">
        <v>221</v>
      </c>
      <c r="D27" s="20" t="s">
        <v>118</v>
      </c>
      <c r="E27" s="20" t="s">
        <v>119</v>
      </c>
      <c r="F27" s="20" t="s">
        <v>224</v>
      </c>
      <c r="G27" s="20" t="s">
        <v>225</v>
      </c>
      <c r="H27" s="23">
        <v>177041.43</v>
      </c>
      <c r="I27" s="23">
        <v>177041.43</v>
      </c>
      <c r="J27" s="23"/>
      <c r="K27" s="23"/>
      <c r="L27" s="23">
        <v>177041.43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123"/>
      <c r="B28" s="20" t="s">
        <v>220</v>
      </c>
      <c r="C28" s="20" t="s">
        <v>221</v>
      </c>
      <c r="D28" s="20" t="s">
        <v>118</v>
      </c>
      <c r="E28" s="20" t="s">
        <v>119</v>
      </c>
      <c r="F28" s="20" t="s">
        <v>224</v>
      </c>
      <c r="G28" s="20" t="s">
        <v>225</v>
      </c>
      <c r="H28" s="23">
        <v>965680.5</v>
      </c>
      <c r="I28" s="23">
        <v>965680.5</v>
      </c>
      <c r="J28" s="23"/>
      <c r="K28" s="23"/>
      <c r="L28" s="23">
        <v>965680.5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123"/>
      <c r="B29" s="20" t="s">
        <v>220</v>
      </c>
      <c r="C29" s="20" t="s">
        <v>221</v>
      </c>
      <c r="D29" s="20" t="s">
        <v>120</v>
      </c>
      <c r="E29" s="20" t="s">
        <v>121</v>
      </c>
      <c r="F29" s="20" t="s">
        <v>226</v>
      </c>
      <c r="G29" s="20" t="s">
        <v>227</v>
      </c>
      <c r="H29" s="23">
        <v>57456</v>
      </c>
      <c r="I29" s="23">
        <v>57456</v>
      </c>
      <c r="J29" s="23"/>
      <c r="K29" s="23"/>
      <c r="L29" s="23">
        <v>57456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18.75" customHeight="1" spans="1:23">
      <c r="A30" s="123"/>
      <c r="B30" s="20" t="s">
        <v>220</v>
      </c>
      <c r="C30" s="20" t="s">
        <v>221</v>
      </c>
      <c r="D30" s="20" t="s">
        <v>120</v>
      </c>
      <c r="E30" s="20" t="s">
        <v>121</v>
      </c>
      <c r="F30" s="20" t="s">
        <v>226</v>
      </c>
      <c r="G30" s="20" t="s">
        <v>227</v>
      </c>
      <c r="H30" s="23">
        <v>32189.35</v>
      </c>
      <c r="I30" s="23">
        <v>32189.35</v>
      </c>
      <c r="J30" s="23"/>
      <c r="K30" s="23"/>
      <c r="L30" s="23">
        <v>32189.35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18.75" customHeight="1" spans="1:23">
      <c r="A31" s="123"/>
      <c r="B31" s="20" t="s">
        <v>220</v>
      </c>
      <c r="C31" s="20" t="s">
        <v>221</v>
      </c>
      <c r="D31" s="20" t="s">
        <v>88</v>
      </c>
      <c r="E31" s="20" t="s">
        <v>89</v>
      </c>
      <c r="F31" s="20" t="s">
        <v>226</v>
      </c>
      <c r="G31" s="20" t="s">
        <v>227</v>
      </c>
      <c r="H31" s="23">
        <v>23036.85</v>
      </c>
      <c r="I31" s="23">
        <v>23036.85</v>
      </c>
      <c r="J31" s="23"/>
      <c r="K31" s="23"/>
      <c r="L31" s="23">
        <v>23036.85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18.75" customHeight="1" spans="1:23">
      <c r="A32" s="123"/>
      <c r="B32" s="20" t="s">
        <v>220</v>
      </c>
      <c r="C32" s="20" t="s">
        <v>221</v>
      </c>
      <c r="D32" s="20" t="s">
        <v>90</v>
      </c>
      <c r="E32" s="20" t="s">
        <v>91</v>
      </c>
      <c r="F32" s="20" t="s">
        <v>226</v>
      </c>
      <c r="G32" s="20" t="s">
        <v>227</v>
      </c>
      <c r="H32" s="23">
        <v>89625.88</v>
      </c>
      <c r="I32" s="23">
        <v>89625.88</v>
      </c>
      <c r="J32" s="23"/>
      <c r="K32" s="23"/>
      <c r="L32" s="23">
        <v>89625.88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18.75" customHeight="1" spans="1:23">
      <c r="A33" s="123"/>
      <c r="B33" s="20" t="s">
        <v>228</v>
      </c>
      <c r="C33" s="20" t="s">
        <v>127</v>
      </c>
      <c r="D33" s="20" t="s">
        <v>126</v>
      </c>
      <c r="E33" s="20" t="s">
        <v>127</v>
      </c>
      <c r="F33" s="20" t="s">
        <v>229</v>
      </c>
      <c r="G33" s="20" t="s">
        <v>127</v>
      </c>
      <c r="H33" s="23">
        <v>1931361</v>
      </c>
      <c r="I33" s="23">
        <v>1931361</v>
      </c>
      <c r="J33" s="23"/>
      <c r="K33" s="23"/>
      <c r="L33" s="23">
        <v>1931361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18.75" customHeight="1" spans="1:23">
      <c r="A34" s="123"/>
      <c r="B34" s="20" t="s">
        <v>230</v>
      </c>
      <c r="C34" s="20" t="s">
        <v>231</v>
      </c>
      <c r="D34" s="20" t="s">
        <v>88</v>
      </c>
      <c r="E34" s="20" t="s">
        <v>89</v>
      </c>
      <c r="F34" s="20" t="s">
        <v>232</v>
      </c>
      <c r="G34" s="20" t="s">
        <v>233</v>
      </c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18.75" customHeight="1" spans="1:23">
      <c r="A35" s="123"/>
      <c r="B35" s="20" t="s">
        <v>230</v>
      </c>
      <c r="C35" s="20" t="s">
        <v>231</v>
      </c>
      <c r="D35" s="20" t="s">
        <v>90</v>
      </c>
      <c r="E35" s="20" t="s">
        <v>91</v>
      </c>
      <c r="F35" s="20" t="s">
        <v>232</v>
      </c>
      <c r="G35" s="20" t="s">
        <v>233</v>
      </c>
      <c r="H35" s="23">
        <v>508800</v>
      </c>
      <c r="I35" s="23">
        <v>508800</v>
      </c>
      <c r="J35" s="23"/>
      <c r="K35" s="23"/>
      <c r="L35" s="23">
        <v>508800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18.75" customHeight="1" spans="1:23">
      <c r="A36" s="123"/>
      <c r="B36" s="20" t="s">
        <v>230</v>
      </c>
      <c r="C36" s="20" t="s">
        <v>231</v>
      </c>
      <c r="D36" s="20" t="s">
        <v>101</v>
      </c>
      <c r="E36" s="20" t="s">
        <v>102</v>
      </c>
      <c r="F36" s="20" t="s">
        <v>232</v>
      </c>
      <c r="G36" s="20" t="s">
        <v>233</v>
      </c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18.75" customHeight="1" spans="1:23">
      <c r="A37" s="123"/>
      <c r="B37" s="20" t="s">
        <v>234</v>
      </c>
      <c r="C37" s="20" t="s">
        <v>235</v>
      </c>
      <c r="D37" s="20" t="s">
        <v>88</v>
      </c>
      <c r="E37" s="20" t="s">
        <v>89</v>
      </c>
      <c r="F37" s="20" t="s">
        <v>236</v>
      </c>
      <c r="G37" s="20" t="s">
        <v>237</v>
      </c>
      <c r="H37" s="23">
        <v>7200</v>
      </c>
      <c r="I37" s="23">
        <v>7200</v>
      </c>
      <c r="J37" s="23"/>
      <c r="K37" s="23"/>
      <c r="L37" s="23">
        <v>7200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18.75" customHeight="1" spans="1:23">
      <c r="A38" s="123"/>
      <c r="B38" s="20" t="s">
        <v>234</v>
      </c>
      <c r="C38" s="20" t="s">
        <v>235</v>
      </c>
      <c r="D38" s="20" t="s">
        <v>88</v>
      </c>
      <c r="E38" s="20" t="s">
        <v>89</v>
      </c>
      <c r="F38" s="20" t="s">
        <v>238</v>
      </c>
      <c r="G38" s="20" t="s">
        <v>239</v>
      </c>
      <c r="H38" s="23">
        <v>210000</v>
      </c>
      <c r="I38" s="23">
        <v>210000</v>
      </c>
      <c r="J38" s="23"/>
      <c r="K38" s="23"/>
      <c r="L38" s="23">
        <v>210000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18.75" customHeight="1" spans="1:23">
      <c r="A39" s="123"/>
      <c r="B39" s="20" t="s">
        <v>234</v>
      </c>
      <c r="C39" s="20" t="s">
        <v>235</v>
      </c>
      <c r="D39" s="20" t="s">
        <v>88</v>
      </c>
      <c r="E39" s="20" t="s">
        <v>89</v>
      </c>
      <c r="F39" s="20" t="s">
        <v>240</v>
      </c>
      <c r="G39" s="20" t="s">
        <v>241</v>
      </c>
      <c r="H39" s="23">
        <v>5400</v>
      </c>
      <c r="I39" s="23">
        <v>5400</v>
      </c>
      <c r="J39" s="23"/>
      <c r="K39" s="23"/>
      <c r="L39" s="23">
        <v>5400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18.75" customHeight="1" spans="1:23">
      <c r="A40" s="123"/>
      <c r="B40" s="20" t="s">
        <v>234</v>
      </c>
      <c r="C40" s="20" t="s">
        <v>235</v>
      </c>
      <c r="D40" s="20" t="s">
        <v>88</v>
      </c>
      <c r="E40" s="20" t="s">
        <v>89</v>
      </c>
      <c r="F40" s="20" t="s">
        <v>242</v>
      </c>
      <c r="G40" s="20" t="s">
        <v>243</v>
      </c>
      <c r="H40" s="23">
        <v>8400</v>
      </c>
      <c r="I40" s="23">
        <v>8400</v>
      </c>
      <c r="J40" s="23"/>
      <c r="K40" s="23"/>
      <c r="L40" s="23">
        <v>8400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18.75" customHeight="1" spans="1:23">
      <c r="A41" s="123"/>
      <c r="B41" s="20" t="s">
        <v>234</v>
      </c>
      <c r="C41" s="20" t="s">
        <v>235</v>
      </c>
      <c r="D41" s="20" t="s">
        <v>88</v>
      </c>
      <c r="E41" s="20" t="s">
        <v>89</v>
      </c>
      <c r="F41" s="20" t="s">
        <v>244</v>
      </c>
      <c r="G41" s="20" t="s">
        <v>245</v>
      </c>
      <c r="H41" s="23">
        <v>8400</v>
      </c>
      <c r="I41" s="23">
        <v>8400</v>
      </c>
      <c r="J41" s="23"/>
      <c r="K41" s="23"/>
      <c r="L41" s="23">
        <v>8400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18.75" customHeight="1" spans="1:23">
      <c r="A42" s="123"/>
      <c r="B42" s="20" t="s">
        <v>234</v>
      </c>
      <c r="C42" s="20" t="s">
        <v>235</v>
      </c>
      <c r="D42" s="20" t="s">
        <v>88</v>
      </c>
      <c r="E42" s="20" t="s">
        <v>89</v>
      </c>
      <c r="F42" s="20" t="s">
        <v>236</v>
      </c>
      <c r="G42" s="20" t="s">
        <v>237</v>
      </c>
      <c r="H42" s="23">
        <v>25200</v>
      </c>
      <c r="I42" s="23">
        <v>25200</v>
      </c>
      <c r="J42" s="23"/>
      <c r="K42" s="23"/>
      <c r="L42" s="23">
        <v>25200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18.75" customHeight="1" spans="1:23">
      <c r="A43" s="123"/>
      <c r="B43" s="20" t="s">
        <v>234</v>
      </c>
      <c r="C43" s="20" t="s">
        <v>235</v>
      </c>
      <c r="D43" s="20" t="s">
        <v>88</v>
      </c>
      <c r="E43" s="20" t="s">
        <v>89</v>
      </c>
      <c r="F43" s="20" t="s">
        <v>246</v>
      </c>
      <c r="G43" s="20" t="s">
        <v>247</v>
      </c>
      <c r="H43" s="23">
        <v>36000</v>
      </c>
      <c r="I43" s="23">
        <v>36000</v>
      </c>
      <c r="J43" s="23"/>
      <c r="K43" s="23"/>
      <c r="L43" s="23">
        <v>36000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18.75" customHeight="1" spans="1:23">
      <c r="A44" s="123"/>
      <c r="B44" s="20" t="s">
        <v>234</v>
      </c>
      <c r="C44" s="20" t="s">
        <v>235</v>
      </c>
      <c r="D44" s="20" t="s">
        <v>88</v>
      </c>
      <c r="E44" s="20" t="s">
        <v>89</v>
      </c>
      <c r="F44" s="20" t="s">
        <v>248</v>
      </c>
      <c r="G44" s="20" t="s">
        <v>249</v>
      </c>
      <c r="H44" s="23">
        <v>5400</v>
      </c>
      <c r="I44" s="23">
        <v>5400</v>
      </c>
      <c r="J44" s="23"/>
      <c r="K44" s="23"/>
      <c r="L44" s="23">
        <v>5400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18.75" customHeight="1" spans="1:23">
      <c r="A45" s="123"/>
      <c r="B45" s="20" t="s">
        <v>234</v>
      </c>
      <c r="C45" s="20" t="s">
        <v>235</v>
      </c>
      <c r="D45" s="20" t="s">
        <v>88</v>
      </c>
      <c r="E45" s="20" t="s">
        <v>89</v>
      </c>
      <c r="F45" s="20" t="s">
        <v>250</v>
      </c>
      <c r="G45" s="20" t="s">
        <v>251</v>
      </c>
      <c r="H45" s="23">
        <v>8400</v>
      </c>
      <c r="I45" s="23">
        <v>8400</v>
      </c>
      <c r="J45" s="23"/>
      <c r="K45" s="23"/>
      <c r="L45" s="23">
        <v>8400</v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18.75" customHeight="1" spans="1:23">
      <c r="A46" s="123"/>
      <c r="B46" s="20" t="s">
        <v>234</v>
      </c>
      <c r="C46" s="20" t="s">
        <v>235</v>
      </c>
      <c r="D46" s="20" t="s">
        <v>88</v>
      </c>
      <c r="E46" s="20" t="s">
        <v>89</v>
      </c>
      <c r="F46" s="20" t="s">
        <v>252</v>
      </c>
      <c r="G46" s="20" t="s">
        <v>253</v>
      </c>
      <c r="H46" s="23">
        <v>13200</v>
      </c>
      <c r="I46" s="23">
        <v>13200</v>
      </c>
      <c r="J46" s="23"/>
      <c r="K46" s="23"/>
      <c r="L46" s="23">
        <v>13200</v>
      </c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ht="18.75" customHeight="1" spans="1:23">
      <c r="A47" s="123"/>
      <c r="B47" s="20" t="s">
        <v>234</v>
      </c>
      <c r="C47" s="20" t="s">
        <v>235</v>
      </c>
      <c r="D47" s="20" t="s">
        <v>88</v>
      </c>
      <c r="E47" s="20" t="s">
        <v>89</v>
      </c>
      <c r="F47" s="20" t="s">
        <v>236</v>
      </c>
      <c r="G47" s="20" t="s">
        <v>237</v>
      </c>
      <c r="H47" s="23">
        <v>25200</v>
      </c>
      <c r="I47" s="23">
        <v>25200</v>
      </c>
      <c r="J47" s="23"/>
      <c r="K47" s="23"/>
      <c r="L47" s="23">
        <v>25200</v>
      </c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ht="18.75" customHeight="1" spans="1:23">
      <c r="A48" s="123"/>
      <c r="B48" s="20" t="s">
        <v>234</v>
      </c>
      <c r="C48" s="20" t="s">
        <v>235</v>
      </c>
      <c r="D48" s="20" t="s">
        <v>88</v>
      </c>
      <c r="E48" s="20" t="s">
        <v>89</v>
      </c>
      <c r="F48" s="20" t="s">
        <v>254</v>
      </c>
      <c r="G48" s="20" t="s">
        <v>255</v>
      </c>
      <c r="H48" s="23">
        <v>25200</v>
      </c>
      <c r="I48" s="23">
        <v>25200</v>
      </c>
      <c r="J48" s="23"/>
      <c r="K48" s="23"/>
      <c r="L48" s="23">
        <v>25200</v>
      </c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ht="18.75" customHeight="1" spans="1:23">
      <c r="A49" s="123"/>
      <c r="B49" s="20" t="s">
        <v>234</v>
      </c>
      <c r="C49" s="20" t="s">
        <v>235</v>
      </c>
      <c r="D49" s="20" t="s">
        <v>88</v>
      </c>
      <c r="E49" s="20" t="s">
        <v>89</v>
      </c>
      <c r="F49" s="20" t="s">
        <v>256</v>
      </c>
      <c r="G49" s="20" t="s">
        <v>257</v>
      </c>
      <c r="H49" s="23">
        <v>42000</v>
      </c>
      <c r="I49" s="23">
        <v>42000</v>
      </c>
      <c r="J49" s="23"/>
      <c r="K49" s="23"/>
      <c r="L49" s="23">
        <v>42000</v>
      </c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ht="18.75" customHeight="1" spans="1:23">
      <c r="A50" s="123"/>
      <c r="B50" s="20" t="s">
        <v>258</v>
      </c>
      <c r="C50" s="20" t="s">
        <v>259</v>
      </c>
      <c r="D50" s="20" t="s">
        <v>90</v>
      </c>
      <c r="E50" s="20" t="s">
        <v>91</v>
      </c>
      <c r="F50" s="20" t="s">
        <v>236</v>
      </c>
      <c r="G50" s="20" t="s">
        <v>237</v>
      </c>
      <c r="H50" s="23">
        <v>37380</v>
      </c>
      <c r="I50" s="23">
        <v>37380</v>
      </c>
      <c r="J50" s="23"/>
      <c r="K50" s="23"/>
      <c r="L50" s="23">
        <v>37380</v>
      </c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ht="18.75" customHeight="1" spans="1:23">
      <c r="A51" s="123"/>
      <c r="B51" s="20" t="s">
        <v>260</v>
      </c>
      <c r="C51" s="20" t="s">
        <v>261</v>
      </c>
      <c r="D51" s="20" t="s">
        <v>88</v>
      </c>
      <c r="E51" s="20" t="s">
        <v>89</v>
      </c>
      <c r="F51" s="20" t="s">
        <v>262</v>
      </c>
      <c r="G51" s="20" t="s">
        <v>261</v>
      </c>
      <c r="H51" s="23">
        <v>30375.84</v>
      </c>
      <c r="I51" s="23">
        <v>30375.84</v>
      </c>
      <c r="J51" s="23"/>
      <c r="K51" s="23"/>
      <c r="L51" s="23">
        <v>30375.84</v>
      </c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  <row r="52" ht="18.75" customHeight="1" spans="1:23">
      <c r="A52" s="123"/>
      <c r="B52" s="20" t="s">
        <v>260</v>
      </c>
      <c r="C52" s="20" t="s">
        <v>261</v>
      </c>
      <c r="D52" s="20" t="s">
        <v>90</v>
      </c>
      <c r="E52" s="20" t="s">
        <v>91</v>
      </c>
      <c r="F52" s="20" t="s">
        <v>262</v>
      </c>
      <c r="G52" s="20" t="s">
        <v>261</v>
      </c>
      <c r="H52" s="23">
        <v>134014.32</v>
      </c>
      <c r="I52" s="23">
        <v>134014.32</v>
      </c>
      <c r="J52" s="23"/>
      <c r="K52" s="23"/>
      <c r="L52" s="23">
        <v>134014.32</v>
      </c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</row>
    <row r="53" ht="18.75" customHeight="1" spans="1:23">
      <c r="A53" s="123"/>
      <c r="B53" s="20" t="s">
        <v>263</v>
      </c>
      <c r="C53" s="20" t="s">
        <v>264</v>
      </c>
      <c r="D53" s="20" t="s">
        <v>101</v>
      </c>
      <c r="E53" s="20" t="s">
        <v>102</v>
      </c>
      <c r="F53" s="20" t="s">
        <v>265</v>
      </c>
      <c r="G53" s="20" t="s">
        <v>266</v>
      </c>
      <c r="H53" s="23">
        <v>2612062.2</v>
      </c>
      <c r="I53" s="23">
        <v>2612062.2</v>
      </c>
      <c r="J53" s="23"/>
      <c r="K53" s="23"/>
      <c r="L53" s="23">
        <v>2612062.2</v>
      </c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</row>
    <row r="54" ht="18.75" customHeight="1" spans="1:23">
      <c r="A54" s="123"/>
      <c r="B54" s="20" t="s">
        <v>267</v>
      </c>
      <c r="C54" s="20" t="s">
        <v>268</v>
      </c>
      <c r="D54" s="20" t="s">
        <v>107</v>
      </c>
      <c r="E54" s="20" t="s">
        <v>108</v>
      </c>
      <c r="F54" s="20" t="s">
        <v>269</v>
      </c>
      <c r="G54" s="20" t="s">
        <v>270</v>
      </c>
      <c r="H54" s="23">
        <v>70000</v>
      </c>
      <c r="I54" s="23">
        <v>70000</v>
      </c>
      <c r="J54" s="23"/>
      <c r="K54" s="23"/>
      <c r="L54" s="23">
        <v>70000</v>
      </c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</row>
    <row r="55" ht="18.75" customHeight="1" spans="1:23">
      <c r="A55" s="123"/>
      <c r="B55" s="20" t="s">
        <v>267</v>
      </c>
      <c r="C55" s="20" t="s">
        <v>268</v>
      </c>
      <c r="D55" s="20" t="s">
        <v>107</v>
      </c>
      <c r="E55" s="20" t="s">
        <v>108</v>
      </c>
      <c r="F55" s="20" t="s">
        <v>269</v>
      </c>
      <c r="G55" s="20" t="s">
        <v>270</v>
      </c>
      <c r="H55" s="23">
        <v>8400</v>
      </c>
      <c r="I55" s="23">
        <v>8400</v>
      </c>
      <c r="J55" s="23"/>
      <c r="K55" s="23"/>
      <c r="L55" s="23">
        <v>8400</v>
      </c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</row>
    <row r="56" ht="18.75" customHeight="1" spans="1:23">
      <c r="A56" s="123"/>
      <c r="B56" s="20" t="s">
        <v>271</v>
      </c>
      <c r="C56" s="20" t="s">
        <v>272</v>
      </c>
      <c r="D56" s="20" t="s">
        <v>111</v>
      </c>
      <c r="E56" s="20" t="s">
        <v>110</v>
      </c>
      <c r="F56" s="20" t="s">
        <v>273</v>
      </c>
      <c r="G56" s="20" t="s">
        <v>274</v>
      </c>
      <c r="H56" s="23">
        <v>144857.4</v>
      </c>
      <c r="I56" s="23">
        <v>144857.4</v>
      </c>
      <c r="J56" s="23"/>
      <c r="K56" s="23"/>
      <c r="L56" s="23">
        <v>144857.4</v>
      </c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ht="18.75" customHeight="1" spans="1:23">
      <c r="A57" s="123"/>
      <c r="B57" s="20" t="s">
        <v>271</v>
      </c>
      <c r="C57" s="20" t="s">
        <v>272</v>
      </c>
      <c r="D57" s="20" t="s">
        <v>111</v>
      </c>
      <c r="E57" s="20" t="s">
        <v>110</v>
      </c>
      <c r="F57" s="20" t="s">
        <v>273</v>
      </c>
      <c r="G57" s="20" t="s">
        <v>274</v>
      </c>
      <c r="H57" s="23">
        <v>6000</v>
      </c>
      <c r="I57" s="23">
        <v>6000</v>
      </c>
      <c r="J57" s="23"/>
      <c r="K57" s="23"/>
      <c r="L57" s="23">
        <v>6000</v>
      </c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</row>
    <row r="58" ht="18.75" customHeight="1" spans="1:23">
      <c r="A58" s="123"/>
      <c r="B58" s="20" t="s">
        <v>275</v>
      </c>
      <c r="C58" s="20" t="s">
        <v>276</v>
      </c>
      <c r="D58" s="20" t="s">
        <v>90</v>
      </c>
      <c r="E58" s="20" t="s">
        <v>91</v>
      </c>
      <c r="F58" s="20" t="s">
        <v>273</v>
      </c>
      <c r="G58" s="20" t="s">
        <v>274</v>
      </c>
      <c r="H58" s="23">
        <v>165600</v>
      </c>
      <c r="I58" s="23">
        <v>165600</v>
      </c>
      <c r="J58" s="23"/>
      <c r="K58" s="23"/>
      <c r="L58" s="23">
        <v>165600</v>
      </c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</row>
    <row r="59" ht="18.75" customHeight="1" spans="1:23">
      <c r="A59" s="22" t="s">
        <v>56</v>
      </c>
      <c r="B59" s="22"/>
      <c r="C59" s="22"/>
      <c r="D59" s="22"/>
      <c r="E59" s="22"/>
      <c r="F59" s="22"/>
      <c r="G59" s="22"/>
      <c r="H59" s="23">
        <v>29045460.77</v>
      </c>
      <c r="I59" s="23">
        <v>29045460.77</v>
      </c>
      <c r="J59" s="23"/>
      <c r="K59" s="23"/>
      <c r="L59" s="23">
        <v>29045460.77</v>
      </c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</row>
  </sheetData>
  <mergeCells count="30">
    <mergeCell ref="A2:W2"/>
    <mergeCell ref="A3:G3"/>
    <mergeCell ref="H4:W4"/>
    <mergeCell ref="I5:M5"/>
    <mergeCell ref="N5:P5"/>
    <mergeCell ref="R5:W5"/>
    <mergeCell ref="A59:G59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24"/>
  <sheetViews>
    <sheetView showZeros="0" topLeftCell="B1" workbookViewId="0">
      <selection activeCell="E30" sqref="E30"/>
    </sheetView>
  </sheetViews>
  <sheetFormatPr defaultColWidth="9.14285714285714" defaultRowHeight="14.25" customHeight="1"/>
  <cols>
    <col min="1" max="1" width="12.4285714285714" customWidth="1"/>
    <col min="2" max="2" width="33.7333333333333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761904761905" customWidth="1"/>
  </cols>
  <sheetData>
    <row r="1" ht="13.5" customHeight="1" spans="2:23">
      <c r="B1" s="12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U1" s="121"/>
      <c r="W1" s="31" t="s">
        <v>277</v>
      </c>
    </row>
    <row r="2" ht="41.25" customHeight="1" spans="1:23">
      <c r="A2" s="4" t="str">
        <f>"2025"&amp;"年部门项目支出预算表"</f>
        <v>2025年部门项目支出预算表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8.75" customHeight="1" spans="1:23">
      <c r="A3" s="6" t="str">
        <f>"单位名称："&amp;"沧源佤族自治县勐董镇中心完小"</f>
        <v>单位名称：沧源佤族自治县勐董镇中心完小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21"/>
      <c r="W3" s="31" t="s">
        <v>177</v>
      </c>
    </row>
    <row r="4" ht="18.75" customHeight="1" spans="1:23">
      <c r="A4" s="9" t="s">
        <v>278</v>
      </c>
      <c r="B4" s="10" t="s">
        <v>192</v>
      </c>
      <c r="C4" s="9" t="s">
        <v>193</v>
      </c>
      <c r="D4" s="9" t="s">
        <v>279</v>
      </c>
      <c r="E4" s="10" t="s">
        <v>194</v>
      </c>
      <c r="F4" s="10" t="s">
        <v>195</v>
      </c>
      <c r="G4" s="10" t="s">
        <v>280</v>
      </c>
      <c r="H4" s="10" t="s">
        <v>281</v>
      </c>
      <c r="I4" s="25" t="s">
        <v>56</v>
      </c>
      <c r="J4" s="11" t="s">
        <v>282</v>
      </c>
      <c r="K4" s="12"/>
      <c r="L4" s="12"/>
      <c r="M4" s="13"/>
      <c r="N4" s="11" t="s">
        <v>200</v>
      </c>
      <c r="O4" s="12"/>
      <c r="P4" s="13"/>
      <c r="Q4" s="10" t="s">
        <v>62</v>
      </c>
      <c r="R4" s="11" t="s">
        <v>78</v>
      </c>
      <c r="S4" s="12"/>
      <c r="T4" s="12"/>
      <c r="U4" s="12"/>
      <c r="V4" s="12"/>
      <c r="W4" s="13"/>
    </row>
    <row r="5" ht="18.75" customHeight="1" spans="1:23">
      <c r="A5" s="14"/>
      <c r="B5" s="26"/>
      <c r="C5" s="14"/>
      <c r="D5" s="14"/>
      <c r="E5" s="15"/>
      <c r="F5" s="15"/>
      <c r="G5" s="15"/>
      <c r="H5" s="15"/>
      <c r="I5" s="26"/>
      <c r="J5" s="125" t="s">
        <v>59</v>
      </c>
      <c r="K5" s="126"/>
      <c r="L5" s="10" t="s">
        <v>60</v>
      </c>
      <c r="M5" s="10" t="s">
        <v>61</v>
      </c>
      <c r="N5" s="10" t="s">
        <v>59</v>
      </c>
      <c r="O5" s="10" t="s">
        <v>60</v>
      </c>
      <c r="P5" s="10" t="s">
        <v>61</v>
      </c>
      <c r="Q5" s="15"/>
      <c r="R5" s="10" t="s">
        <v>58</v>
      </c>
      <c r="S5" s="9" t="s">
        <v>65</v>
      </c>
      <c r="T5" s="9" t="s">
        <v>206</v>
      </c>
      <c r="U5" s="9" t="s">
        <v>67</v>
      </c>
      <c r="V5" s="9" t="s">
        <v>68</v>
      </c>
      <c r="W5" s="9" t="s">
        <v>69</v>
      </c>
    </row>
    <row r="6" ht="18.75" customHeight="1" spans="1:23">
      <c r="A6" s="26"/>
      <c r="B6" s="26"/>
      <c r="C6" s="26"/>
      <c r="D6" s="26"/>
      <c r="E6" s="26"/>
      <c r="F6" s="26"/>
      <c r="G6" s="26"/>
      <c r="H6" s="26"/>
      <c r="I6" s="26"/>
      <c r="J6" s="127" t="s">
        <v>58</v>
      </c>
      <c r="K6" s="91"/>
      <c r="L6" s="26"/>
      <c r="M6" s="26"/>
      <c r="N6" s="26"/>
      <c r="O6" s="26"/>
      <c r="P6" s="26"/>
      <c r="Q6" s="26"/>
      <c r="R6" s="26"/>
      <c r="S6" s="129"/>
      <c r="T6" s="129"/>
      <c r="U6" s="129"/>
      <c r="V6" s="129"/>
      <c r="W6" s="129"/>
    </row>
    <row r="7" ht="18.75" customHeight="1" spans="1:23">
      <c r="A7" s="16"/>
      <c r="B7" s="27"/>
      <c r="C7" s="16"/>
      <c r="D7" s="16"/>
      <c r="E7" s="17"/>
      <c r="F7" s="17"/>
      <c r="G7" s="17"/>
      <c r="H7" s="17"/>
      <c r="I7" s="27"/>
      <c r="J7" s="39" t="s">
        <v>58</v>
      </c>
      <c r="K7" s="39" t="s">
        <v>283</v>
      </c>
      <c r="L7" s="17"/>
      <c r="M7" s="17"/>
      <c r="N7" s="17"/>
      <c r="O7" s="17"/>
      <c r="P7" s="17"/>
      <c r="Q7" s="17"/>
      <c r="R7" s="17"/>
      <c r="S7" s="17"/>
      <c r="T7" s="17"/>
      <c r="U7" s="27"/>
      <c r="V7" s="17"/>
      <c r="W7" s="17"/>
    </row>
    <row r="8" ht="18.75" customHeight="1" spans="1:23">
      <c r="A8" s="122">
        <v>1</v>
      </c>
      <c r="B8" s="122">
        <v>2</v>
      </c>
      <c r="C8" s="122">
        <v>3</v>
      </c>
      <c r="D8" s="122">
        <v>4</v>
      </c>
      <c r="E8" s="122">
        <v>5</v>
      </c>
      <c r="F8" s="122">
        <v>6</v>
      </c>
      <c r="G8" s="122">
        <v>7</v>
      </c>
      <c r="H8" s="122">
        <v>8</v>
      </c>
      <c r="I8" s="122">
        <v>9</v>
      </c>
      <c r="J8" s="122">
        <v>10</v>
      </c>
      <c r="K8" s="122">
        <v>11</v>
      </c>
      <c r="L8" s="122">
        <v>12</v>
      </c>
      <c r="M8" s="122">
        <v>13</v>
      </c>
      <c r="N8" s="122">
        <v>14</v>
      </c>
      <c r="O8" s="122">
        <v>15</v>
      </c>
      <c r="P8" s="122">
        <v>16</v>
      </c>
      <c r="Q8" s="122">
        <v>17</v>
      </c>
      <c r="R8" s="122">
        <v>18</v>
      </c>
      <c r="S8" s="122">
        <v>19</v>
      </c>
      <c r="T8" s="122">
        <v>20</v>
      </c>
      <c r="U8" s="122">
        <v>21</v>
      </c>
      <c r="V8" s="122">
        <v>22</v>
      </c>
      <c r="W8" s="122">
        <v>23</v>
      </c>
    </row>
    <row r="9" ht="18.75" customHeight="1" spans="1:23">
      <c r="A9" s="20"/>
      <c r="B9" s="20"/>
      <c r="C9" s="20" t="s">
        <v>284</v>
      </c>
      <c r="D9" s="20"/>
      <c r="E9" s="20"/>
      <c r="F9" s="20"/>
      <c r="G9" s="20"/>
      <c r="H9" s="20"/>
      <c r="I9" s="23">
        <v>330000</v>
      </c>
      <c r="J9" s="23">
        <v>330000</v>
      </c>
      <c r="K9" s="23">
        <v>330000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28" t="s">
        <v>285</v>
      </c>
      <c r="B10" s="28" t="s">
        <v>286</v>
      </c>
      <c r="C10" s="28" t="s">
        <v>284</v>
      </c>
      <c r="D10" s="28" t="s">
        <v>71</v>
      </c>
      <c r="E10" s="28" t="s">
        <v>92</v>
      </c>
      <c r="F10" s="28" t="s">
        <v>93</v>
      </c>
      <c r="G10" s="28" t="s">
        <v>236</v>
      </c>
      <c r="H10" s="28" t="s">
        <v>237</v>
      </c>
      <c r="I10" s="128">
        <v>19000</v>
      </c>
      <c r="J10" s="23">
        <v>19000</v>
      </c>
      <c r="K10" s="23">
        <v>19000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8" t="s">
        <v>285</v>
      </c>
      <c r="B11" s="28" t="s">
        <v>286</v>
      </c>
      <c r="C11" s="28" t="s">
        <v>284</v>
      </c>
      <c r="D11" s="28" t="s">
        <v>71</v>
      </c>
      <c r="E11" s="28" t="s">
        <v>92</v>
      </c>
      <c r="F11" s="28" t="s">
        <v>93</v>
      </c>
      <c r="G11" s="28" t="s">
        <v>236</v>
      </c>
      <c r="H11" s="28" t="s">
        <v>237</v>
      </c>
      <c r="I11" s="128">
        <v>188000</v>
      </c>
      <c r="J11" s="23">
        <v>188000</v>
      </c>
      <c r="K11" s="23">
        <v>188000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28" t="s">
        <v>285</v>
      </c>
      <c r="B12" s="28" t="s">
        <v>286</v>
      </c>
      <c r="C12" s="28" t="s">
        <v>284</v>
      </c>
      <c r="D12" s="28" t="s">
        <v>71</v>
      </c>
      <c r="E12" s="28" t="s">
        <v>92</v>
      </c>
      <c r="F12" s="28" t="s">
        <v>93</v>
      </c>
      <c r="G12" s="28" t="s">
        <v>252</v>
      </c>
      <c r="H12" s="28" t="s">
        <v>253</v>
      </c>
      <c r="I12" s="128">
        <v>11000</v>
      </c>
      <c r="J12" s="23">
        <v>11000</v>
      </c>
      <c r="K12" s="23">
        <v>11000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28" t="s">
        <v>285</v>
      </c>
      <c r="B13" s="28" t="s">
        <v>286</v>
      </c>
      <c r="C13" s="28" t="s">
        <v>284</v>
      </c>
      <c r="D13" s="28" t="s">
        <v>71</v>
      </c>
      <c r="E13" s="28" t="s">
        <v>92</v>
      </c>
      <c r="F13" s="28" t="s">
        <v>93</v>
      </c>
      <c r="G13" s="28" t="s">
        <v>287</v>
      </c>
      <c r="H13" s="28" t="s">
        <v>288</v>
      </c>
      <c r="I13" s="128">
        <v>24000</v>
      </c>
      <c r="J13" s="23">
        <v>24000</v>
      </c>
      <c r="K13" s="23">
        <v>24000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28" t="s">
        <v>285</v>
      </c>
      <c r="B14" s="28" t="s">
        <v>286</v>
      </c>
      <c r="C14" s="28" t="s">
        <v>284</v>
      </c>
      <c r="D14" s="28" t="s">
        <v>71</v>
      </c>
      <c r="E14" s="28" t="s">
        <v>92</v>
      </c>
      <c r="F14" s="28" t="s">
        <v>93</v>
      </c>
      <c r="G14" s="28" t="s">
        <v>248</v>
      </c>
      <c r="H14" s="28" t="s">
        <v>249</v>
      </c>
      <c r="I14" s="128">
        <v>5000</v>
      </c>
      <c r="J14" s="23">
        <v>5000</v>
      </c>
      <c r="K14" s="23">
        <v>5000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28" t="s">
        <v>285</v>
      </c>
      <c r="B15" s="28" t="s">
        <v>286</v>
      </c>
      <c r="C15" s="28" t="s">
        <v>284</v>
      </c>
      <c r="D15" s="28" t="s">
        <v>71</v>
      </c>
      <c r="E15" s="28" t="s">
        <v>92</v>
      </c>
      <c r="F15" s="28" t="s">
        <v>93</v>
      </c>
      <c r="G15" s="28" t="s">
        <v>240</v>
      </c>
      <c r="H15" s="28" t="s">
        <v>241</v>
      </c>
      <c r="I15" s="128">
        <v>33000</v>
      </c>
      <c r="J15" s="23">
        <v>33000</v>
      </c>
      <c r="K15" s="23">
        <v>33000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28" t="s">
        <v>285</v>
      </c>
      <c r="B16" s="28" t="s">
        <v>286</v>
      </c>
      <c r="C16" s="28" t="s">
        <v>284</v>
      </c>
      <c r="D16" s="28" t="s">
        <v>71</v>
      </c>
      <c r="E16" s="28" t="s">
        <v>92</v>
      </c>
      <c r="F16" s="28" t="s">
        <v>93</v>
      </c>
      <c r="G16" s="28" t="s">
        <v>256</v>
      </c>
      <c r="H16" s="28" t="s">
        <v>257</v>
      </c>
      <c r="I16" s="128">
        <v>50000</v>
      </c>
      <c r="J16" s="23">
        <v>50000</v>
      </c>
      <c r="K16" s="23">
        <v>50000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123"/>
      <c r="B17" s="123"/>
      <c r="C17" s="20" t="s">
        <v>289</v>
      </c>
      <c r="D17" s="123"/>
      <c r="E17" s="123"/>
      <c r="F17" s="123"/>
      <c r="G17" s="123"/>
      <c r="H17" s="123"/>
      <c r="I17" s="23">
        <v>1900000</v>
      </c>
      <c r="J17" s="23"/>
      <c r="K17" s="23"/>
      <c r="L17" s="23"/>
      <c r="M17" s="23"/>
      <c r="N17" s="23"/>
      <c r="O17" s="23"/>
      <c r="P17" s="23"/>
      <c r="Q17" s="23"/>
      <c r="R17" s="23">
        <v>1900000</v>
      </c>
      <c r="S17" s="23"/>
      <c r="T17" s="23"/>
      <c r="U17" s="23"/>
      <c r="V17" s="23"/>
      <c r="W17" s="23">
        <v>1900000</v>
      </c>
    </row>
    <row r="18" ht="18.75" customHeight="1" spans="1:23">
      <c r="A18" s="28" t="s">
        <v>285</v>
      </c>
      <c r="B18" s="28" t="s">
        <v>290</v>
      </c>
      <c r="C18" s="28" t="s">
        <v>289</v>
      </c>
      <c r="D18" s="28" t="s">
        <v>71</v>
      </c>
      <c r="E18" s="28" t="s">
        <v>96</v>
      </c>
      <c r="F18" s="28" t="s">
        <v>95</v>
      </c>
      <c r="G18" s="28" t="s">
        <v>236</v>
      </c>
      <c r="H18" s="28" t="s">
        <v>237</v>
      </c>
      <c r="I18" s="128">
        <v>600000</v>
      </c>
      <c r="J18" s="23"/>
      <c r="K18" s="23"/>
      <c r="L18" s="23"/>
      <c r="M18" s="23"/>
      <c r="N18" s="23"/>
      <c r="O18" s="23"/>
      <c r="P18" s="23"/>
      <c r="Q18" s="23"/>
      <c r="R18" s="23">
        <v>600000</v>
      </c>
      <c r="S18" s="23"/>
      <c r="T18" s="23"/>
      <c r="U18" s="23"/>
      <c r="V18" s="23"/>
      <c r="W18" s="23">
        <v>600000</v>
      </c>
    </row>
    <row r="19" ht="18.75" customHeight="1" spans="1:23">
      <c r="A19" s="28" t="s">
        <v>285</v>
      </c>
      <c r="B19" s="28" t="s">
        <v>290</v>
      </c>
      <c r="C19" s="28" t="s">
        <v>289</v>
      </c>
      <c r="D19" s="28" t="s">
        <v>71</v>
      </c>
      <c r="E19" s="28" t="s">
        <v>96</v>
      </c>
      <c r="F19" s="28" t="s">
        <v>95</v>
      </c>
      <c r="G19" s="28" t="s">
        <v>248</v>
      </c>
      <c r="H19" s="28" t="s">
        <v>249</v>
      </c>
      <c r="I19" s="128">
        <v>50000</v>
      </c>
      <c r="J19" s="23"/>
      <c r="K19" s="23"/>
      <c r="L19" s="23"/>
      <c r="M19" s="23"/>
      <c r="N19" s="23"/>
      <c r="O19" s="23"/>
      <c r="P19" s="23"/>
      <c r="Q19" s="23"/>
      <c r="R19" s="23">
        <v>50000</v>
      </c>
      <c r="S19" s="23"/>
      <c r="T19" s="23"/>
      <c r="U19" s="23"/>
      <c r="V19" s="23"/>
      <c r="W19" s="23">
        <v>50000</v>
      </c>
    </row>
    <row r="20" ht="18.75" customHeight="1" spans="1:23">
      <c r="A20" s="28" t="s">
        <v>285</v>
      </c>
      <c r="B20" s="28" t="s">
        <v>290</v>
      </c>
      <c r="C20" s="28" t="s">
        <v>289</v>
      </c>
      <c r="D20" s="28" t="s">
        <v>71</v>
      </c>
      <c r="E20" s="28" t="s">
        <v>96</v>
      </c>
      <c r="F20" s="28" t="s">
        <v>95</v>
      </c>
      <c r="G20" s="28" t="s">
        <v>242</v>
      </c>
      <c r="H20" s="28" t="s">
        <v>243</v>
      </c>
      <c r="I20" s="128">
        <v>100000</v>
      </c>
      <c r="J20" s="23"/>
      <c r="K20" s="23"/>
      <c r="L20" s="23"/>
      <c r="M20" s="23"/>
      <c r="N20" s="23"/>
      <c r="O20" s="23"/>
      <c r="P20" s="23"/>
      <c r="Q20" s="23"/>
      <c r="R20" s="23">
        <v>100000</v>
      </c>
      <c r="S20" s="23"/>
      <c r="T20" s="23"/>
      <c r="U20" s="23"/>
      <c r="V20" s="23"/>
      <c r="W20" s="23">
        <v>100000</v>
      </c>
    </row>
    <row r="21" ht="18.75" customHeight="1" spans="1:23">
      <c r="A21" s="28" t="s">
        <v>285</v>
      </c>
      <c r="B21" s="28" t="s">
        <v>290</v>
      </c>
      <c r="C21" s="28" t="s">
        <v>289</v>
      </c>
      <c r="D21" s="28" t="s">
        <v>71</v>
      </c>
      <c r="E21" s="28" t="s">
        <v>96</v>
      </c>
      <c r="F21" s="28" t="s">
        <v>95</v>
      </c>
      <c r="G21" s="28" t="s">
        <v>291</v>
      </c>
      <c r="H21" s="28" t="s">
        <v>292</v>
      </c>
      <c r="I21" s="23">
        <v>100000</v>
      </c>
      <c r="J21" s="23"/>
      <c r="K21" s="23"/>
      <c r="L21" s="23"/>
      <c r="M21" s="23"/>
      <c r="N21" s="23"/>
      <c r="O21" s="23"/>
      <c r="P21" s="23"/>
      <c r="Q21" s="23"/>
      <c r="R21" s="23">
        <v>100000</v>
      </c>
      <c r="S21" s="23"/>
      <c r="T21" s="23"/>
      <c r="U21" s="23"/>
      <c r="V21" s="23"/>
      <c r="W21" s="23">
        <v>100000</v>
      </c>
    </row>
    <row r="22" ht="18.75" customHeight="1" spans="1:23">
      <c r="A22" s="28" t="s">
        <v>285</v>
      </c>
      <c r="B22" s="28" t="s">
        <v>290</v>
      </c>
      <c r="C22" s="28" t="s">
        <v>289</v>
      </c>
      <c r="D22" s="28" t="s">
        <v>71</v>
      </c>
      <c r="E22" s="28" t="s">
        <v>96</v>
      </c>
      <c r="F22" s="28" t="s">
        <v>95</v>
      </c>
      <c r="G22" s="28" t="s">
        <v>293</v>
      </c>
      <c r="H22" s="28" t="s">
        <v>294</v>
      </c>
      <c r="I22" s="23">
        <v>900000</v>
      </c>
      <c r="J22" s="23"/>
      <c r="K22" s="23"/>
      <c r="L22" s="23"/>
      <c r="M22" s="23"/>
      <c r="N22" s="23"/>
      <c r="O22" s="23"/>
      <c r="P22" s="23"/>
      <c r="Q22" s="23"/>
      <c r="R22" s="23">
        <v>900000</v>
      </c>
      <c r="S22" s="23"/>
      <c r="T22" s="23"/>
      <c r="U22" s="23"/>
      <c r="V22" s="23"/>
      <c r="W22" s="23">
        <v>900000</v>
      </c>
    </row>
    <row r="23" ht="18.75" customHeight="1" spans="1:23">
      <c r="A23" s="28" t="s">
        <v>285</v>
      </c>
      <c r="B23" s="28" t="s">
        <v>290</v>
      </c>
      <c r="C23" s="28" t="s">
        <v>289</v>
      </c>
      <c r="D23" s="28" t="s">
        <v>71</v>
      </c>
      <c r="E23" s="28" t="s">
        <v>96</v>
      </c>
      <c r="F23" s="28" t="s">
        <v>95</v>
      </c>
      <c r="G23" s="28" t="s">
        <v>256</v>
      </c>
      <c r="H23" s="28" t="s">
        <v>257</v>
      </c>
      <c r="I23" s="128">
        <v>150000</v>
      </c>
      <c r="J23" s="23"/>
      <c r="K23" s="23"/>
      <c r="L23" s="23"/>
      <c r="M23" s="23"/>
      <c r="N23" s="23"/>
      <c r="O23" s="23"/>
      <c r="P23" s="23"/>
      <c r="Q23" s="23"/>
      <c r="R23" s="23">
        <v>150000</v>
      </c>
      <c r="S23" s="23"/>
      <c r="T23" s="23"/>
      <c r="U23" s="23"/>
      <c r="V23" s="23"/>
      <c r="W23" s="23">
        <v>150000</v>
      </c>
    </row>
    <row r="24" ht="18.75" customHeight="1" spans="1:23">
      <c r="A24" s="124" t="s">
        <v>56</v>
      </c>
      <c r="B24" s="124"/>
      <c r="C24" s="124"/>
      <c r="D24" s="124"/>
      <c r="E24" s="124"/>
      <c r="F24" s="124"/>
      <c r="G24" s="124"/>
      <c r="H24" s="124"/>
      <c r="I24" s="23">
        <v>2230000</v>
      </c>
      <c r="J24" s="23">
        <v>330000</v>
      </c>
      <c r="K24" s="23">
        <v>330000</v>
      </c>
      <c r="L24" s="23"/>
      <c r="M24" s="23"/>
      <c r="N24" s="23"/>
      <c r="O24" s="23"/>
      <c r="P24" s="23"/>
      <c r="Q24" s="23"/>
      <c r="R24" s="23">
        <v>1900000</v>
      </c>
      <c r="S24" s="23"/>
      <c r="T24" s="23"/>
      <c r="U24" s="23"/>
      <c r="V24" s="23"/>
      <c r="W24" s="23">
        <v>1900000</v>
      </c>
    </row>
  </sheetData>
  <mergeCells count="28">
    <mergeCell ref="A2:W2"/>
    <mergeCell ref="A3:H3"/>
    <mergeCell ref="J4:M4"/>
    <mergeCell ref="N4:P4"/>
    <mergeCell ref="R4:W4"/>
    <mergeCell ref="A24:H2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8"/>
  <sheetViews>
    <sheetView showZeros="0" zoomScale="145" zoomScaleNormal="145" topLeftCell="C1" workbookViewId="0">
      <selection activeCell="L12" sqref="L12"/>
    </sheetView>
  </sheetViews>
  <sheetFormatPr defaultColWidth="9.14285714285714" defaultRowHeight="12" customHeight="1"/>
  <cols>
    <col min="1" max="1" width="54.0095238095238" customWidth="1"/>
    <col min="2" max="2" width="48" customWidth="1"/>
    <col min="3" max="5" width="18.2761904761905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2" t="s">
        <v>295</v>
      </c>
    </row>
    <row r="2" ht="36.75" customHeight="1" spans="1:10">
      <c r="A2" s="4" t="str">
        <f>"2025"&amp;"年部门项目支出绩效目标表"</f>
        <v>2025年部门项目支出绩效目标表</v>
      </c>
      <c r="B2" s="5"/>
      <c r="C2" s="5"/>
      <c r="D2" s="5"/>
      <c r="E2" s="5"/>
      <c r="F2" s="65"/>
      <c r="G2" s="5"/>
      <c r="H2" s="65"/>
      <c r="I2" s="65"/>
      <c r="J2" s="5"/>
    </row>
    <row r="3" ht="18.75" customHeight="1" spans="1:8">
      <c r="A3" s="47" t="str">
        <f>"单位名称："&amp;"沧源佤族自治县勐董镇中心完小"</f>
        <v>单位名称：沧源佤族自治县勐董镇中心完小</v>
      </c>
      <c r="B3" s="48"/>
      <c r="C3" s="48"/>
      <c r="D3" s="48"/>
      <c r="E3" s="48"/>
      <c r="F3" s="49"/>
      <c r="G3" s="48"/>
      <c r="H3" s="49"/>
    </row>
    <row r="4" ht="18.75" customHeight="1" spans="1:10">
      <c r="A4" s="39" t="s">
        <v>296</v>
      </c>
      <c r="B4" s="39" t="s">
        <v>297</v>
      </c>
      <c r="C4" s="39" t="s">
        <v>298</v>
      </c>
      <c r="D4" s="39" t="s">
        <v>299</v>
      </c>
      <c r="E4" s="39" t="s">
        <v>300</v>
      </c>
      <c r="F4" s="50" t="s">
        <v>301</v>
      </c>
      <c r="G4" s="39" t="s">
        <v>302</v>
      </c>
      <c r="H4" s="50" t="s">
        <v>303</v>
      </c>
      <c r="I4" s="50" t="s">
        <v>304</v>
      </c>
      <c r="J4" s="39" t="s">
        <v>305</v>
      </c>
    </row>
    <row r="5" ht="18.75" customHeight="1" spans="1:10">
      <c r="A5" s="116">
        <v>1</v>
      </c>
      <c r="B5" s="116">
        <v>2</v>
      </c>
      <c r="C5" s="116">
        <v>3</v>
      </c>
      <c r="D5" s="116">
        <v>4</v>
      </c>
      <c r="E5" s="116">
        <v>5</v>
      </c>
      <c r="F5" s="116">
        <v>6</v>
      </c>
      <c r="G5" s="116">
        <v>7</v>
      </c>
      <c r="H5" s="116">
        <v>8</v>
      </c>
      <c r="I5" s="116">
        <v>9</v>
      </c>
      <c r="J5" s="116">
        <v>10</v>
      </c>
    </row>
    <row r="6" ht="18.75" customHeight="1" spans="1:10">
      <c r="A6" s="117" t="s">
        <v>71</v>
      </c>
      <c r="B6" s="42"/>
      <c r="C6" s="42"/>
      <c r="D6" s="42"/>
      <c r="E6" s="44"/>
      <c r="F6" s="118"/>
      <c r="G6" s="44"/>
      <c r="H6" s="118"/>
      <c r="I6" s="118"/>
      <c r="J6" s="44"/>
    </row>
    <row r="7" ht="18.75" customHeight="1" spans="1:10">
      <c r="A7" s="218" t="s">
        <v>289</v>
      </c>
      <c r="B7" s="120" t="s">
        <v>306</v>
      </c>
      <c r="C7" s="120" t="s">
        <v>307</v>
      </c>
      <c r="D7" s="120" t="s">
        <v>308</v>
      </c>
      <c r="E7" s="117" t="s">
        <v>309</v>
      </c>
      <c r="F7" s="120" t="s">
        <v>310</v>
      </c>
      <c r="G7" s="117" t="s">
        <v>311</v>
      </c>
      <c r="H7" s="120" t="s">
        <v>312</v>
      </c>
      <c r="I7" s="120" t="s">
        <v>313</v>
      </c>
      <c r="J7" s="117" t="s">
        <v>314</v>
      </c>
    </row>
    <row r="8" ht="18.75" customHeight="1" spans="1:10">
      <c r="A8" s="218" t="s">
        <v>289</v>
      </c>
      <c r="B8" s="120" t="s">
        <v>306</v>
      </c>
      <c r="C8" s="120" t="s">
        <v>307</v>
      </c>
      <c r="D8" s="120" t="s">
        <v>315</v>
      </c>
      <c r="E8" s="117" t="s">
        <v>316</v>
      </c>
      <c r="F8" s="120" t="s">
        <v>317</v>
      </c>
      <c r="G8" s="117" t="s">
        <v>318</v>
      </c>
      <c r="H8" s="120" t="s">
        <v>319</v>
      </c>
      <c r="I8" s="120" t="s">
        <v>313</v>
      </c>
      <c r="J8" s="117" t="s">
        <v>320</v>
      </c>
    </row>
    <row r="9" ht="18.75" customHeight="1" spans="1:10">
      <c r="A9" s="218" t="s">
        <v>289</v>
      </c>
      <c r="B9" s="120" t="s">
        <v>306</v>
      </c>
      <c r="C9" s="120" t="s">
        <v>307</v>
      </c>
      <c r="D9" s="120" t="s">
        <v>321</v>
      </c>
      <c r="E9" s="117" t="s">
        <v>322</v>
      </c>
      <c r="F9" s="120" t="s">
        <v>310</v>
      </c>
      <c r="G9" s="117" t="s">
        <v>323</v>
      </c>
      <c r="H9" s="120" t="s">
        <v>319</v>
      </c>
      <c r="I9" s="120" t="s">
        <v>313</v>
      </c>
      <c r="J9" s="117" t="s">
        <v>324</v>
      </c>
    </row>
    <row r="10" ht="18.75" customHeight="1" spans="1:10">
      <c r="A10" s="218" t="s">
        <v>289</v>
      </c>
      <c r="B10" s="120" t="s">
        <v>306</v>
      </c>
      <c r="C10" s="120" t="s">
        <v>325</v>
      </c>
      <c r="D10" s="120" t="s">
        <v>326</v>
      </c>
      <c r="E10" s="117" t="s">
        <v>327</v>
      </c>
      <c r="F10" s="120" t="s">
        <v>310</v>
      </c>
      <c r="G10" s="117" t="s">
        <v>323</v>
      </c>
      <c r="H10" s="120" t="s">
        <v>319</v>
      </c>
      <c r="I10" s="120" t="s">
        <v>313</v>
      </c>
      <c r="J10" s="117" t="s">
        <v>328</v>
      </c>
    </row>
    <row r="11" ht="18.75" customHeight="1" spans="1:10">
      <c r="A11" s="218" t="s">
        <v>289</v>
      </c>
      <c r="B11" s="120" t="s">
        <v>306</v>
      </c>
      <c r="C11" s="120" t="s">
        <v>329</v>
      </c>
      <c r="D11" s="120" t="s">
        <v>330</v>
      </c>
      <c r="E11" s="117" t="s">
        <v>331</v>
      </c>
      <c r="F11" s="120" t="s">
        <v>317</v>
      </c>
      <c r="G11" s="117" t="s">
        <v>318</v>
      </c>
      <c r="H11" s="120" t="s">
        <v>319</v>
      </c>
      <c r="I11" s="120" t="s">
        <v>313</v>
      </c>
      <c r="J11" s="117" t="s">
        <v>332</v>
      </c>
    </row>
    <row r="12" ht="18.75" customHeight="1" spans="1:10">
      <c r="A12" s="218" t="s">
        <v>289</v>
      </c>
      <c r="B12" s="120" t="s">
        <v>306</v>
      </c>
      <c r="C12" s="120" t="s">
        <v>329</v>
      </c>
      <c r="D12" s="120" t="s">
        <v>330</v>
      </c>
      <c r="E12" s="117" t="s">
        <v>333</v>
      </c>
      <c r="F12" s="120" t="s">
        <v>317</v>
      </c>
      <c r="G12" s="117" t="s">
        <v>318</v>
      </c>
      <c r="H12" s="120" t="s">
        <v>319</v>
      </c>
      <c r="I12" s="120" t="s">
        <v>313</v>
      </c>
      <c r="J12" s="117" t="s">
        <v>334</v>
      </c>
    </row>
    <row r="13" ht="18.75" customHeight="1" spans="1:10">
      <c r="A13" s="218" t="s">
        <v>289</v>
      </c>
      <c r="B13" s="120" t="s">
        <v>306</v>
      </c>
      <c r="C13" s="120" t="s">
        <v>329</v>
      </c>
      <c r="D13" s="120" t="s">
        <v>330</v>
      </c>
      <c r="E13" s="117" t="s">
        <v>335</v>
      </c>
      <c r="F13" s="120" t="s">
        <v>317</v>
      </c>
      <c r="G13" s="117" t="s">
        <v>318</v>
      </c>
      <c r="H13" s="120" t="s">
        <v>319</v>
      </c>
      <c r="I13" s="120" t="s">
        <v>313</v>
      </c>
      <c r="J13" s="117" t="s">
        <v>336</v>
      </c>
    </row>
    <row r="14" ht="18.75" customHeight="1" spans="1:10">
      <c r="A14" s="218" t="s">
        <v>284</v>
      </c>
      <c r="B14" s="120" t="s">
        <v>337</v>
      </c>
      <c r="C14" s="120" t="s">
        <v>307</v>
      </c>
      <c r="D14" s="120" t="s">
        <v>308</v>
      </c>
      <c r="E14" s="117" t="s">
        <v>338</v>
      </c>
      <c r="F14" s="120" t="s">
        <v>310</v>
      </c>
      <c r="G14" s="117" t="s">
        <v>339</v>
      </c>
      <c r="H14" s="120" t="s">
        <v>312</v>
      </c>
      <c r="I14" s="120" t="s">
        <v>313</v>
      </c>
      <c r="J14" s="117" t="s">
        <v>340</v>
      </c>
    </row>
    <row r="15" ht="18.75" customHeight="1" spans="1:10">
      <c r="A15" s="218" t="s">
        <v>284</v>
      </c>
      <c r="B15" s="120" t="s">
        <v>337</v>
      </c>
      <c r="C15" s="120" t="s">
        <v>307</v>
      </c>
      <c r="D15" s="120" t="s">
        <v>315</v>
      </c>
      <c r="E15" s="117" t="s">
        <v>341</v>
      </c>
      <c r="F15" s="120" t="s">
        <v>310</v>
      </c>
      <c r="G15" s="117" t="s">
        <v>323</v>
      </c>
      <c r="H15" s="120" t="s">
        <v>319</v>
      </c>
      <c r="I15" s="120" t="s">
        <v>313</v>
      </c>
      <c r="J15" s="117" t="s">
        <v>342</v>
      </c>
    </row>
    <row r="16" ht="18.75" customHeight="1" spans="1:10">
      <c r="A16" s="218" t="s">
        <v>284</v>
      </c>
      <c r="B16" s="120" t="s">
        <v>337</v>
      </c>
      <c r="C16" s="120" t="s">
        <v>325</v>
      </c>
      <c r="D16" s="120" t="s">
        <v>326</v>
      </c>
      <c r="E16" s="117" t="s">
        <v>327</v>
      </c>
      <c r="F16" s="120" t="s">
        <v>317</v>
      </c>
      <c r="G16" s="117" t="s">
        <v>318</v>
      </c>
      <c r="H16" s="120" t="s">
        <v>319</v>
      </c>
      <c r="I16" s="120" t="s">
        <v>313</v>
      </c>
      <c r="J16" s="117" t="s">
        <v>343</v>
      </c>
    </row>
    <row r="17" ht="18.75" customHeight="1" spans="1:10">
      <c r="A17" s="218" t="s">
        <v>284</v>
      </c>
      <c r="B17" s="120" t="s">
        <v>337</v>
      </c>
      <c r="C17" s="120" t="s">
        <v>325</v>
      </c>
      <c r="D17" s="120" t="s">
        <v>344</v>
      </c>
      <c r="E17" s="117" t="s">
        <v>345</v>
      </c>
      <c r="F17" s="120" t="s">
        <v>310</v>
      </c>
      <c r="G17" s="117" t="s">
        <v>174</v>
      </c>
      <c r="H17" s="120" t="s">
        <v>346</v>
      </c>
      <c r="I17" s="120" t="s">
        <v>313</v>
      </c>
      <c r="J17" s="117" t="s">
        <v>347</v>
      </c>
    </row>
    <row r="18" ht="18.75" customHeight="1" spans="1:10">
      <c r="A18" s="218" t="s">
        <v>284</v>
      </c>
      <c r="B18" s="120" t="s">
        <v>337</v>
      </c>
      <c r="C18" s="120" t="s">
        <v>329</v>
      </c>
      <c r="D18" s="120" t="s">
        <v>330</v>
      </c>
      <c r="E18" s="117" t="s">
        <v>335</v>
      </c>
      <c r="F18" s="120" t="s">
        <v>317</v>
      </c>
      <c r="G18" s="117" t="s">
        <v>318</v>
      </c>
      <c r="H18" s="120" t="s">
        <v>319</v>
      </c>
      <c r="I18" s="120" t="s">
        <v>313</v>
      </c>
      <c r="J18" s="117" t="s">
        <v>336</v>
      </c>
    </row>
  </sheetData>
  <mergeCells count="6">
    <mergeCell ref="A2:J2"/>
    <mergeCell ref="A3:H3"/>
    <mergeCell ref="A7:A13"/>
    <mergeCell ref="A14:A18"/>
    <mergeCell ref="B7:B13"/>
    <mergeCell ref="B14:B18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C10" sqref="C10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53.5714285714286" customWidth="1"/>
    <col min="4" max="6" width="28.5714285714286" customWidth="1"/>
  </cols>
  <sheetData>
    <row r="1" ht="15.75" customHeight="1" spans="1:6">
      <c r="A1" s="96">
        <v>1</v>
      </c>
      <c r="B1" s="97">
        <v>0</v>
      </c>
      <c r="C1" s="96">
        <v>1</v>
      </c>
      <c r="D1" s="98"/>
      <c r="E1" s="98"/>
      <c r="F1" s="31" t="s">
        <v>348</v>
      </c>
    </row>
    <row r="2" ht="36.75" customHeight="1" spans="1:6">
      <c r="A2" s="99" t="str">
        <f>"2025"&amp;"年部门政府性基金预算支出预算表"</f>
        <v>2025年部门政府性基金预算支出预算表</v>
      </c>
      <c r="B2" s="100" t="s">
        <v>349</v>
      </c>
      <c r="C2" s="101"/>
      <c r="D2" s="102"/>
      <c r="E2" s="102"/>
      <c r="F2" s="102"/>
    </row>
    <row r="3" ht="18.75" customHeight="1" spans="1:6">
      <c r="A3" s="6" t="str">
        <f>"单位名称："&amp;"沧源佤族自治县勐董镇中心完小"</f>
        <v>单位名称：沧源佤族自治县勐董镇中心完小</v>
      </c>
      <c r="B3" s="6" t="s">
        <v>350</v>
      </c>
      <c r="C3" s="96"/>
      <c r="D3" s="98"/>
      <c r="E3" s="98"/>
      <c r="F3" s="31" t="s">
        <v>1</v>
      </c>
    </row>
    <row r="4" ht="18.75" customHeight="1" spans="1:6">
      <c r="A4" s="103" t="s">
        <v>191</v>
      </c>
      <c r="B4" s="104" t="s">
        <v>73</v>
      </c>
      <c r="C4" s="105" t="s">
        <v>74</v>
      </c>
      <c r="D4" s="12" t="s">
        <v>351</v>
      </c>
      <c r="E4" s="12"/>
      <c r="F4" s="13"/>
    </row>
    <row r="5" ht="18.75" customHeight="1" spans="1:6">
      <c r="A5" s="106"/>
      <c r="B5" s="107"/>
      <c r="C5" s="108"/>
      <c r="D5" s="91" t="s">
        <v>56</v>
      </c>
      <c r="E5" s="91" t="s">
        <v>75</v>
      </c>
      <c r="F5" s="91" t="s">
        <v>76</v>
      </c>
    </row>
    <row r="6" ht="18.75" customHeight="1" spans="1:6">
      <c r="A6" s="109">
        <v>1</v>
      </c>
      <c r="B6" s="110" t="s">
        <v>171</v>
      </c>
      <c r="C6" s="111">
        <v>3</v>
      </c>
      <c r="D6" s="112">
        <v>4</v>
      </c>
      <c r="E6" s="112">
        <v>5</v>
      </c>
      <c r="F6" s="112">
        <v>6</v>
      </c>
    </row>
    <row r="7" ht="18.75" customHeight="1" spans="1:6">
      <c r="A7" s="113"/>
      <c r="B7" s="78"/>
      <c r="C7" s="78"/>
      <c r="D7" s="23"/>
      <c r="E7" s="23"/>
      <c r="F7" s="23"/>
    </row>
    <row r="8" ht="18.75" customHeight="1" spans="1:6">
      <c r="A8" s="113"/>
      <c r="B8" s="78"/>
      <c r="C8" s="78"/>
      <c r="D8" s="23"/>
      <c r="E8" s="23"/>
      <c r="F8" s="23"/>
    </row>
    <row r="9" ht="18.75" customHeight="1" spans="1:6">
      <c r="A9" s="114" t="s">
        <v>56</v>
      </c>
      <c r="B9" s="115"/>
      <c r="C9" s="24"/>
      <c r="D9" s="23"/>
      <c r="E9" s="23"/>
      <c r="F9" s="23"/>
    </row>
    <row r="10" customHeight="1" spans="3:3">
      <c r="C10" t="s">
        <v>189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1"/>
  <sheetViews>
    <sheetView showZeros="0" workbookViewId="0">
      <selection activeCell="C11" sqref="C1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761904761905" customWidth="1"/>
    <col min="4" max="4" width="7.71428571428571" customWidth="1"/>
    <col min="5" max="5" width="10.2761904761905" customWidth="1"/>
    <col min="6" max="17" width="16.5714285714286" customWidth="1"/>
  </cols>
  <sheetData>
    <row r="1" ht="15.75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O1" s="30"/>
      <c r="P1" s="30"/>
      <c r="Q1" s="31" t="s">
        <v>352</v>
      </c>
    </row>
    <row r="2" ht="35.25" customHeight="1" spans="1:17">
      <c r="A2" s="32" t="str">
        <f>"2025"&amp;"年部门政府采购预算表"</f>
        <v>2025年部门政府采购预算表</v>
      </c>
      <c r="B2" s="5"/>
      <c r="C2" s="5"/>
      <c r="D2" s="5"/>
      <c r="E2" s="5"/>
      <c r="F2" s="5"/>
      <c r="G2" s="5"/>
      <c r="H2" s="5"/>
      <c r="I2" s="5"/>
      <c r="J2" s="5"/>
      <c r="K2" s="65"/>
      <c r="L2" s="5"/>
      <c r="M2" s="5"/>
      <c r="N2" s="5"/>
      <c r="O2" s="65"/>
      <c r="P2" s="65"/>
      <c r="Q2" s="5"/>
    </row>
    <row r="3" ht="18.75" customHeight="1" spans="1:17">
      <c r="A3" s="33" t="str">
        <f>"单位名称："&amp;"沧源佤族自治县勐董镇中心完小"</f>
        <v>单位名称：沧源佤族自治县勐董镇中心完小</v>
      </c>
      <c r="B3" s="8"/>
      <c r="C3" s="8"/>
      <c r="D3" s="8"/>
      <c r="E3" s="8"/>
      <c r="F3" s="8"/>
      <c r="G3" s="8"/>
      <c r="H3" s="8"/>
      <c r="I3" s="8"/>
      <c r="J3" s="8"/>
      <c r="O3" s="84"/>
      <c r="P3" s="84"/>
      <c r="Q3" s="31" t="s">
        <v>177</v>
      </c>
    </row>
    <row r="4" ht="18.75" customHeight="1" spans="1:17">
      <c r="A4" s="10" t="s">
        <v>353</v>
      </c>
      <c r="B4" s="68" t="s">
        <v>354</v>
      </c>
      <c r="C4" s="68" t="s">
        <v>355</v>
      </c>
      <c r="D4" s="68" t="s">
        <v>356</v>
      </c>
      <c r="E4" s="68" t="s">
        <v>357</v>
      </c>
      <c r="F4" s="68" t="s">
        <v>358</v>
      </c>
      <c r="G4" s="37" t="s">
        <v>198</v>
      </c>
      <c r="H4" s="37"/>
      <c r="I4" s="37"/>
      <c r="J4" s="37"/>
      <c r="K4" s="70"/>
      <c r="L4" s="37"/>
      <c r="M4" s="37"/>
      <c r="N4" s="37"/>
      <c r="O4" s="86"/>
      <c r="P4" s="70"/>
      <c r="Q4" s="38"/>
    </row>
    <row r="5" ht="18.75" customHeight="1" spans="1:17">
      <c r="A5" s="15"/>
      <c r="B5" s="71"/>
      <c r="C5" s="71"/>
      <c r="D5" s="71"/>
      <c r="E5" s="71"/>
      <c r="F5" s="71"/>
      <c r="G5" s="71" t="s">
        <v>56</v>
      </c>
      <c r="H5" s="71" t="s">
        <v>59</v>
      </c>
      <c r="I5" s="71" t="s">
        <v>359</v>
      </c>
      <c r="J5" s="71" t="s">
        <v>360</v>
      </c>
      <c r="K5" s="93" t="s">
        <v>361</v>
      </c>
      <c r="L5" s="87" t="s">
        <v>78</v>
      </c>
      <c r="M5" s="87"/>
      <c r="N5" s="87"/>
      <c r="O5" s="94"/>
      <c r="P5" s="95"/>
      <c r="Q5" s="73"/>
    </row>
    <row r="6" ht="27" customHeight="1" spans="1:17">
      <c r="A6" s="17"/>
      <c r="B6" s="73"/>
      <c r="C6" s="73"/>
      <c r="D6" s="73"/>
      <c r="E6" s="73"/>
      <c r="F6" s="73"/>
      <c r="G6" s="73"/>
      <c r="H6" s="73" t="s">
        <v>58</v>
      </c>
      <c r="I6" s="73"/>
      <c r="J6" s="73"/>
      <c r="K6" s="74"/>
      <c r="L6" s="73" t="s">
        <v>58</v>
      </c>
      <c r="M6" s="73" t="s">
        <v>65</v>
      </c>
      <c r="N6" s="73" t="s">
        <v>206</v>
      </c>
      <c r="O6" s="90" t="s">
        <v>67</v>
      </c>
      <c r="P6" s="74" t="s">
        <v>68</v>
      </c>
      <c r="Q6" s="73" t="s">
        <v>69</v>
      </c>
    </row>
    <row r="7" ht="18.75" customHeight="1" spans="1:17">
      <c r="A7" s="27">
        <v>1</v>
      </c>
      <c r="B7" s="91">
        <v>2</v>
      </c>
      <c r="C7" s="91">
        <v>3</v>
      </c>
      <c r="D7" s="27">
        <v>4</v>
      </c>
      <c r="E7" s="91">
        <v>5</v>
      </c>
      <c r="F7" s="91">
        <v>6</v>
      </c>
      <c r="G7" s="27">
        <v>7</v>
      </c>
      <c r="H7" s="91">
        <v>8</v>
      </c>
      <c r="I7" s="91">
        <v>9</v>
      </c>
      <c r="J7" s="27">
        <v>10</v>
      </c>
      <c r="K7" s="91">
        <v>11</v>
      </c>
      <c r="L7" s="91">
        <v>12</v>
      </c>
      <c r="M7" s="27">
        <v>13</v>
      </c>
      <c r="N7" s="91">
        <v>14</v>
      </c>
      <c r="O7" s="91">
        <v>15</v>
      </c>
      <c r="P7" s="27">
        <v>16</v>
      </c>
      <c r="Q7" s="91">
        <v>17</v>
      </c>
    </row>
    <row r="8" ht="18.75" customHeight="1" spans="1:17">
      <c r="A8" s="76"/>
      <c r="B8" s="77"/>
      <c r="C8" s="77"/>
      <c r="D8" s="77"/>
      <c r="E8" s="92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76"/>
      <c r="B9" s="77"/>
      <c r="C9" s="77"/>
      <c r="D9" s="77"/>
      <c r="E9" s="92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79" t="s">
        <v>56</v>
      </c>
      <c r="B10" s="24"/>
      <c r="C10" s="24"/>
      <c r="D10" s="24"/>
      <c r="E10" s="24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customHeight="1" spans="3:3">
      <c r="C11" t="s">
        <v>189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1"/>
  <sheetViews>
    <sheetView showZeros="0" workbookViewId="0">
      <selection activeCell="B11" sqref="B11"/>
    </sheetView>
  </sheetViews>
  <sheetFormatPr defaultColWidth="9.14285714285714" defaultRowHeight="14.25" customHeight="1"/>
  <cols>
    <col min="1" max="1" width="31.4285714285714" customWidth="1"/>
    <col min="2" max="3" width="21.847619047619" customWidth="1"/>
    <col min="4" max="14" width="19" customWidth="1"/>
  </cols>
  <sheetData>
    <row r="1" ht="13.5" customHeight="1" spans="1:14">
      <c r="A1" s="61"/>
      <c r="B1" s="61"/>
      <c r="C1" s="62"/>
      <c r="D1" s="61"/>
      <c r="E1" s="61"/>
      <c r="F1" s="61"/>
      <c r="G1" s="61"/>
      <c r="H1" s="63"/>
      <c r="I1" s="56"/>
      <c r="J1" s="56"/>
      <c r="K1" s="56"/>
      <c r="L1" s="30"/>
      <c r="M1" s="82"/>
      <c r="N1" s="83" t="s">
        <v>362</v>
      </c>
    </row>
    <row r="2" ht="34.5" customHeight="1" spans="1:14">
      <c r="A2" s="32" t="str">
        <f>"2025"&amp;"年部门政府购买服务预算表"</f>
        <v>2025年部门政府购买服务预算表</v>
      </c>
      <c r="B2" s="64"/>
      <c r="C2" s="65"/>
      <c r="D2" s="64"/>
      <c r="E2" s="64"/>
      <c r="F2" s="64"/>
      <c r="G2" s="64"/>
      <c r="H2" s="66"/>
      <c r="I2" s="64"/>
      <c r="J2" s="64"/>
      <c r="K2" s="64"/>
      <c r="L2" s="65"/>
      <c r="M2" s="66"/>
      <c r="N2" s="64"/>
    </row>
    <row r="3" ht="18.75" customHeight="1" spans="1:14">
      <c r="A3" s="53" t="str">
        <f>"单位名称："&amp;"沧源佤族自治县勐董镇中心完小"</f>
        <v>单位名称：沧源佤族自治县勐董镇中心完小</v>
      </c>
      <c r="B3" s="54"/>
      <c r="C3" s="67"/>
      <c r="D3" s="54"/>
      <c r="E3" s="54"/>
      <c r="F3" s="54"/>
      <c r="G3" s="54"/>
      <c r="H3" s="63"/>
      <c r="I3" s="56"/>
      <c r="J3" s="56"/>
      <c r="K3" s="56"/>
      <c r="L3" s="84"/>
      <c r="M3" s="85"/>
      <c r="N3" s="83" t="s">
        <v>177</v>
      </c>
    </row>
    <row r="4" ht="18.75" customHeight="1" spans="1:14">
      <c r="A4" s="10" t="s">
        <v>353</v>
      </c>
      <c r="B4" s="68" t="s">
        <v>363</v>
      </c>
      <c r="C4" s="69" t="s">
        <v>364</v>
      </c>
      <c r="D4" s="37" t="s">
        <v>198</v>
      </c>
      <c r="E4" s="37"/>
      <c r="F4" s="37"/>
      <c r="G4" s="37"/>
      <c r="H4" s="70"/>
      <c r="I4" s="37"/>
      <c r="J4" s="37"/>
      <c r="K4" s="37"/>
      <c r="L4" s="86"/>
      <c r="M4" s="70"/>
      <c r="N4" s="38"/>
    </row>
    <row r="5" ht="18.75" customHeight="1" spans="1:14">
      <c r="A5" s="15"/>
      <c r="B5" s="71"/>
      <c r="C5" s="72"/>
      <c r="D5" s="71" t="s">
        <v>56</v>
      </c>
      <c r="E5" s="71" t="s">
        <v>59</v>
      </c>
      <c r="F5" s="71" t="s">
        <v>365</v>
      </c>
      <c r="G5" s="71" t="s">
        <v>360</v>
      </c>
      <c r="H5" s="72" t="s">
        <v>361</v>
      </c>
      <c r="I5" s="87" t="s">
        <v>78</v>
      </c>
      <c r="J5" s="87"/>
      <c r="K5" s="87"/>
      <c r="L5" s="88"/>
      <c r="M5" s="89"/>
      <c r="N5" s="73"/>
    </row>
    <row r="6" ht="27" customHeight="1" spans="1:14">
      <c r="A6" s="17"/>
      <c r="B6" s="73"/>
      <c r="C6" s="74"/>
      <c r="D6" s="73"/>
      <c r="E6" s="73"/>
      <c r="F6" s="73"/>
      <c r="G6" s="73"/>
      <c r="H6" s="74"/>
      <c r="I6" s="73" t="s">
        <v>58</v>
      </c>
      <c r="J6" s="73" t="s">
        <v>65</v>
      </c>
      <c r="K6" s="73" t="s">
        <v>206</v>
      </c>
      <c r="L6" s="90" t="s">
        <v>67</v>
      </c>
      <c r="M6" s="74" t="s">
        <v>68</v>
      </c>
      <c r="N6" s="73" t="s">
        <v>69</v>
      </c>
    </row>
    <row r="7" ht="18.75" customHeight="1" spans="1:14">
      <c r="A7" s="75">
        <v>1</v>
      </c>
      <c r="B7" s="75">
        <v>2</v>
      </c>
      <c r="C7" s="75">
        <v>3</v>
      </c>
      <c r="D7" s="75">
        <v>4</v>
      </c>
      <c r="E7" s="75">
        <v>5</v>
      </c>
      <c r="F7" s="75">
        <v>6</v>
      </c>
      <c r="G7" s="75">
        <v>7</v>
      </c>
      <c r="H7" s="75">
        <v>8</v>
      </c>
      <c r="I7" s="75">
        <v>9</v>
      </c>
      <c r="J7" s="75">
        <v>10</v>
      </c>
      <c r="K7" s="75">
        <v>11</v>
      </c>
      <c r="L7" s="75">
        <v>12</v>
      </c>
      <c r="M7" s="75">
        <v>13</v>
      </c>
      <c r="N7" s="75">
        <v>14</v>
      </c>
    </row>
    <row r="8" ht="18.75" customHeight="1" spans="1:14">
      <c r="A8" s="76"/>
      <c r="B8" s="77"/>
      <c r="C8" s="78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6"/>
      <c r="B9" s="77"/>
      <c r="C9" s="78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79" t="s">
        <v>56</v>
      </c>
      <c r="B10" s="24"/>
      <c r="C10" s="80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2:2">
      <c r="B11" s="81" t="s">
        <v>189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7"/>
  <sheetViews>
    <sheetView showZeros="0" workbookViewId="0">
      <selection activeCell="B7" sqref="B7"/>
    </sheetView>
  </sheetViews>
  <sheetFormatPr defaultColWidth="9.14285714285714" defaultRowHeight="14.25" customHeight="1" outlineLevelRow="6" outlineLevelCol="7"/>
  <cols>
    <col min="1" max="1" width="37.7142857142857" customWidth="1"/>
    <col min="2" max="4" width="22.847619047619" customWidth="1"/>
    <col min="5" max="8" width="20.847619047619" customWidth="1"/>
  </cols>
  <sheetData>
    <row r="1" ht="13.5" customHeight="1" spans="1:8">
      <c r="A1" s="2"/>
      <c r="B1" s="2"/>
      <c r="C1" s="2"/>
      <c r="D1" s="51"/>
      <c r="H1" s="30" t="s">
        <v>366</v>
      </c>
    </row>
    <row r="2" ht="27.75" customHeight="1" spans="1:8">
      <c r="A2" s="52" t="str">
        <f>"2025"&amp;"年县对下转移支付预算表"</f>
        <v>2025年县对下转移支付预算表</v>
      </c>
      <c r="B2" s="5"/>
      <c r="C2" s="5"/>
      <c r="D2" s="5"/>
      <c r="E2" s="5"/>
      <c r="F2" s="5"/>
      <c r="G2" s="5"/>
      <c r="H2" s="5"/>
    </row>
    <row r="3" ht="18.75" customHeight="1" spans="1:8">
      <c r="A3" s="53" t="str">
        <f>"单位名称："&amp;"沧源佤族自治县勐董镇中心完小"</f>
        <v>单位名称：沧源佤族自治县勐董镇中心完小</v>
      </c>
      <c r="B3" s="54"/>
      <c r="C3" s="54"/>
      <c r="D3" s="55"/>
      <c r="E3" s="56"/>
      <c r="F3" s="56"/>
      <c r="G3" s="56"/>
      <c r="H3" s="30" t="s">
        <v>177</v>
      </c>
    </row>
    <row r="4" ht="18.75" customHeight="1" spans="1:8">
      <c r="A4" s="25" t="s">
        <v>367</v>
      </c>
      <c r="B4" s="11" t="s">
        <v>198</v>
      </c>
      <c r="C4" s="12"/>
      <c r="D4" s="12"/>
      <c r="E4" s="11" t="s">
        <v>368</v>
      </c>
      <c r="F4" s="12"/>
      <c r="G4" s="12"/>
      <c r="H4" s="13"/>
    </row>
    <row r="5" ht="18.75" customHeight="1" spans="1:8">
      <c r="A5" s="27"/>
      <c r="B5" s="26" t="s">
        <v>56</v>
      </c>
      <c r="C5" s="10" t="s">
        <v>59</v>
      </c>
      <c r="D5" s="57" t="s">
        <v>365</v>
      </c>
      <c r="E5" s="58" t="s">
        <v>369</v>
      </c>
      <c r="F5" s="58" t="s">
        <v>369</v>
      </c>
      <c r="G5" s="58" t="s">
        <v>369</v>
      </c>
      <c r="H5" s="59" t="s">
        <v>369</v>
      </c>
    </row>
    <row r="6" ht="18.75" customHeight="1" spans="1:8">
      <c r="A6" s="58">
        <v>1</v>
      </c>
      <c r="B6" s="58">
        <v>2</v>
      </c>
      <c r="C6" s="58">
        <v>3</v>
      </c>
      <c r="D6" s="60">
        <v>4</v>
      </c>
      <c r="E6" s="58">
        <v>5</v>
      </c>
      <c r="F6" s="58">
        <v>6</v>
      </c>
      <c r="G6" s="58">
        <v>7</v>
      </c>
      <c r="H6" s="58">
        <v>8</v>
      </c>
    </row>
    <row r="7" customHeight="1" spans="2:2">
      <c r="B7" t="s">
        <v>189</v>
      </c>
    </row>
  </sheetData>
  <mergeCells count="5">
    <mergeCell ref="A2:H2"/>
    <mergeCell ref="A3:G3"/>
    <mergeCell ref="B4:D4"/>
    <mergeCell ref="E4:H4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6"/>
  <sheetViews>
    <sheetView showZeros="0" workbookViewId="0">
      <selection activeCell="B6" sqref="B6"/>
    </sheetView>
  </sheetViews>
  <sheetFormatPr defaultColWidth="9.14285714285714" defaultRowHeight="12" customHeight="1" outlineLevelRow="5"/>
  <cols>
    <col min="1" max="1" width="34.2761904761905" customWidth="1"/>
    <col min="2" max="2" width="29" customWidth="1"/>
    <col min="3" max="5" width="23.5714285714286" customWidth="1"/>
    <col min="6" max="6" width="11.2761904761905" customWidth="1"/>
    <col min="7" max="7" width="25.1428571428571" customWidth="1"/>
    <col min="8" max="8" width="15.5714285714286" customWidth="1"/>
    <col min="9" max="9" width="13.4285714285714" customWidth="1"/>
    <col min="10" max="10" width="18.847619047619" customWidth="1"/>
  </cols>
  <sheetData>
    <row r="1" ht="19.5" customHeight="1" spans="10:10">
      <c r="J1" s="30" t="s">
        <v>370</v>
      </c>
    </row>
    <row r="2" ht="36" customHeight="1" spans="1:10">
      <c r="A2" s="4" t="str">
        <f>"2025"&amp;"年县对下转移支付绩效目标表"</f>
        <v>2025年县对下转移支付绩效目标表</v>
      </c>
      <c r="B2" s="5"/>
      <c r="C2" s="5"/>
      <c r="D2" s="5"/>
      <c r="E2" s="5"/>
      <c r="F2" s="46"/>
      <c r="G2" s="5"/>
      <c r="H2" s="46"/>
      <c r="I2" s="46"/>
      <c r="J2" s="5"/>
    </row>
    <row r="3" ht="18.75" customHeight="1" spans="1:8">
      <c r="A3" s="47" t="str">
        <f>"单位名称："&amp;"沧源佤族自治县勐董镇中心完小"</f>
        <v>单位名称：沧源佤族自治县勐董镇中心完小</v>
      </c>
      <c r="B3" s="48"/>
      <c r="C3" s="48"/>
      <c r="D3" s="48"/>
      <c r="E3" s="48"/>
      <c r="F3" s="49"/>
      <c r="G3" s="48"/>
      <c r="H3" s="49"/>
    </row>
    <row r="4" ht="18.75" customHeight="1" spans="1:10">
      <c r="A4" s="39" t="s">
        <v>296</v>
      </c>
      <c r="B4" s="39" t="s">
        <v>297</v>
      </c>
      <c r="C4" s="39" t="s">
        <v>298</v>
      </c>
      <c r="D4" s="39" t="s">
        <v>299</v>
      </c>
      <c r="E4" s="39" t="s">
        <v>300</v>
      </c>
      <c r="F4" s="50" t="s">
        <v>301</v>
      </c>
      <c r="G4" s="39" t="s">
        <v>302</v>
      </c>
      <c r="H4" s="50" t="s">
        <v>303</v>
      </c>
      <c r="I4" s="50" t="s">
        <v>304</v>
      </c>
      <c r="J4" s="39" t="s">
        <v>305</v>
      </c>
    </row>
    <row r="5" ht="18.75" customHeight="1" spans="1:10">
      <c r="A5" s="39">
        <v>1</v>
      </c>
      <c r="B5" s="39">
        <v>2</v>
      </c>
      <c r="C5" s="39">
        <v>3</v>
      </c>
      <c r="D5" s="39">
        <v>4</v>
      </c>
      <c r="E5" s="39">
        <v>5</v>
      </c>
      <c r="F5" s="50">
        <v>6</v>
      </c>
      <c r="G5" s="39">
        <v>7</v>
      </c>
      <c r="H5" s="50">
        <v>8</v>
      </c>
      <c r="I5" s="50">
        <v>9</v>
      </c>
      <c r="J5" s="39">
        <v>10</v>
      </c>
    </row>
    <row r="6" customHeight="1" spans="2:2">
      <c r="B6" t="s">
        <v>189</v>
      </c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C9" sqref="C9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4.25" customHeight="1" spans="8:8">
      <c r="H1" s="31" t="s">
        <v>371</v>
      </c>
    </row>
    <row r="2" ht="34.5" customHeight="1" spans="1:8">
      <c r="A2" s="32" t="str">
        <f>"2025"&amp;"年新增资产配置表"</f>
        <v>2025年新增资产配置表</v>
      </c>
      <c r="B2" s="5"/>
      <c r="C2" s="5"/>
      <c r="D2" s="5"/>
      <c r="E2" s="5"/>
      <c r="F2" s="5"/>
      <c r="G2" s="5"/>
      <c r="H2" s="5"/>
    </row>
    <row r="3" ht="18.75" customHeight="1" spans="1:8">
      <c r="A3" s="33" t="str">
        <f>"单位名称："&amp;"沧源佤族自治县勐董镇中心完小"</f>
        <v>单位名称：沧源佤族自治县勐董镇中心完小</v>
      </c>
      <c r="B3" s="7"/>
      <c r="C3" s="34"/>
      <c r="H3" s="35" t="s">
        <v>177</v>
      </c>
    </row>
    <row r="4" ht="18.75" customHeight="1" spans="1:8">
      <c r="A4" s="10" t="s">
        <v>191</v>
      </c>
      <c r="B4" s="10" t="s">
        <v>372</v>
      </c>
      <c r="C4" s="10" t="s">
        <v>373</v>
      </c>
      <c r="D4" s="10" t="s">
        <v>374</v>
      </c>
      <c r="E4" s="10" t="s">
        <v>375</v>
      </c>
      <c r="F4" s="36" t="s">
        <v>376</v>
      </c>
      <c r="G4" s="37"/>
      <c r="H4" s="38"/>
    </row>
    <row r="5" ht="18.75" customHeight="1" spans="1:8">
      <c r="A5" s="17"/>
      <c r="B5" s="17"/>
      <c r="C5" s="17"/>
      <c r="D5" s="17"/>
      <c r="E5" s="17"/>
      <c r="F5" s="39" t="s">
        <v>357</v>
      </c>
      <c r="G5" s="39" t="s">
        <v>377</v>
      </c>
      <c r="H5" s="39" t="s">
        <v>378</v>
      </c>
    </row>
    <row r="6" ht="18.75" customHeight="1" spans="1:8">
      <c r="A6" s="40">
        <v>1</v>
      </c>
      <c r="B6" s="40">
        <v>2</v>
      </c>
      <c r="C6" s="40">
        <v>3</v>
      </c>
      <c r="D6" s="40">
        <v>4</v>
      </c>
      <c r="E6" s="40">
        <v>5</v>
      </c>
      <c r="F6" s="40">
        <v>6</v>
      </c>
      <c r="G6" s="41">
        <v>7</v>
      </c>
      <c r="H6" s="40">
        <v>8</v>
      </c>
    </row>
    <row r="7" ht="18.75" customHeight="1" spans="1:8">
      <c r="A7" s="42"/>
      <c r="B7" s="42"/>
      <c r="C7" s="42"/>
      <c r="D7" s="42"/>
      <c r="E7" s="42"/>
      <c r="F7" s="43"/>
      <c r="G7" s="23"/>
      <c r="H7" s="23"/>
    </row>
    <row r="8" ht="18.75" customHeight="1" spans="1:8">
      <c r="A8" s="44" t="s">
        <v>56</v>
      </c>
      <c r="B8" s="45"/>
      <c r="C8" s="45"/>
      <c r="D8" s="45"/>
      <c r="E8" s="45"/>
      <c r="F8" s="43"/>
      <c r="G8" s="23"/>
      <c r="H8" s="23"/>
    </row>
    <row r="9" customHeight="1" spans="3:3">
      <c r="C9" t="s">
        <v>189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1"/>
  <sheetViews>
    <sheetView showZeros="0" workbookViewId="0">
      <selection activeCell="C11" sqref="C11"/>
    </sheetView>
  </sheetViews>
  <sheetFormatPr defaultColWidth="9.14285714285714" defaultRowHeight="14.25" customHeight="1"/>
  <cols>
    <col min="1" max="1" width="13.4285714285714" customWidth="1"/>
    <col min="2" max="2" width="41.0095238095238" customWidth="1"/>
    <col min="3" max="3" width="23.847619047619" customWidth="1"/>
    <col min="4" max="4" width="11.1428571428571" customWidth="1"/>
    <col min="5" max="5" width="33.447619047619" customWidth="1"/>
    <col min="6" max="6" width="9.84761904761905" customWidth="1"/>
    <col min="7" max="7" width="17.7142857142857" customWidth="1"/>
    <col min="8" max="11" width="23.0095238095238" customWidth="1"/>
  </cols>
  <sheetData>
    <row r="1" ht="19.5" customHeight="1" spans="4:11">
      <c r="D1" s="1"/>
      <c r="E1" s="1"/>
      <c r="F1" s="1"/>
      <c r="G1" s="1"/>
      <c r="H1" s="2"/>
      <c r="I1" s="2"/>
      <c r="J1" s="2"/>
      <c r="K1" s="30" t="s">
        <v>379</v>
      </c>
    </row>
    <row r="2" ht="42.75" customHeight="1" spans="1:11">
      <c r="A2" s="4" t="str">
        <f>"2025"&amp;"年转移支付补助项目支出预算表"</f>
        <v>2025年转移支付补助项目支出预算表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8.75" customHeight="1" spans="1:11">
      <c r="A3" s="6" t="str">
        <f>"单位名称："&amp;"沧源佤族自治县勐董镇中心完小"</f>
        <v>单位名称：沧源佤族自治县勐董镇中心完小</v>
      </c>
      <c r="B3" s="7"/>
      <c r="C3" s="7"/>
      <c r="D3" s="7"/>
      <c r="E3" s="7"/>
      <c r="F3" s="7"/>
      <c r="G3" s="7"/>
      <c r="H3" s="8"/>
      <c r="I3" s="8"/>
      <c r="J3" s="8"/>
      <c r="K3" s="3" t="s">
        <v>177</v>
      </c>
    </row>
    <row r="4" ht="18.75" customHeight="1" spans="1:11">
      <c r="A4" s="9" t="s">
        <v>278</v>
      </c>
      <c r="B4" s="9" t="s">
        <v>193</v>
      </c>
      <c r="C4" s="9" t="s">
        <v>279</v>
      </c>
      <c r="D4" s="10" t="s">
        <v>194</v>
      </c>
      <c r="E4" s="10" t="s">
        <v>195</v>
      </c>
      <c r="F4" s="10" t="s">
        <v>280</v>
      </c>
      <c r="G4" s="10" t="s">
        <v>281</v>
      </c>
      <c r="H4" s="25" t="s">
        <v>56</v>
      </c>
      <c r="I4" s="11" t="s">
        <v>380</v>
      </c>
      <c r="J4" s="12"/>
      <c r="K4" s="13"/>
    </row>
    <row r="5" ht="18.75" customHeight="1" spans="1:11">
      <c r="A5" s="14"/>
      <c r="B5" s="14"/>
      <c r="C5" s="14"/>
      <c r="D5" s="15"/>
      <c r="E5" s="15"/>
      <c r="F5" s="15"/>
      <c r="G5" s="15"/>
      <c r="H5" s="26"/>
      <c r="I5" s="10" t="s">
        <v>59</v>
      </c>
      <c r="J5" s="10" t="s">
        <v>60</v>
      </c>
      <c r="K5" s="10" t="s">
        <v>61</v>
      </c>
    </row>
    <row r="6" ht="18.75" customHeight="1" spans="1:11">
      <c r="A6" s="16"/>
      <c r="B6" s="16"/>
      <c r="C6" s="16"/>
      <c r="D6" s="17"/>
      <c r="E6" s="17"/>
      <c r="F6" s="17"/>
      <c r="G6" s="17"/>
      <c r="H6" s="27"/>
      <c r="I6" s="17" t="s">
        <v>58</v>
      </c>
      <c r="J6" s="17"/>
      <c r="K6" s="17"/>
    </row>
    <row r="7" ht="18.75" customHeight="1" spans="1:11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9">
        <v>10</v>
      </c>
      <c r="K7" s="19">
        <v>11</v>
      </c>
    </row>
    <row r="8" ht="18.75" customHeight="1" spans="1:11">
      <c r="A8" s="28"/>
      <c r="B8" s="20"/>
      <c r="C8" s="28"/>
      <c r="D8" s="28"/>
      <c r="E8" s="28"/>
      <c r="F8" s="28"/>
      <c r="G8" s="28"/>
      <c r="H8" s="23"/>
      <c r="I8" s="23"/>
      <c r="J8" s="23"/>
      <c r="K8" s="23"/>
    </row>
    <row r="9" ht="18.75" customHeight="1" spans="1:11">
      <c r="A9" s="20"/>
      <c r="B9" s="20"/>
      <c r="C9" s="20"/>
      <c r="D9" s="20"/>
      <c r="E9" s="20"/>
      <c r="F9" s="20"/>
      <c r="G9" s="20"/>
      <c r="H9" s="23"/>
      <c r="I9" s="23"/>
      <c r="J9" s="23"/>
      <c r="K9" s="23"/>
    </row>
    <row r="10" ht="18.75" customHeight="1" spans="1:11">
      <c r="A10" s="29" t="s">
        <v>56</v>
      </c>
      <c r="B10" s="29"/>
      <c r="C10" s="29"/>
      <c r="D10" s="29"/>
      <c r="E10" s="29"/>
      <c r="F10" s="29"/>
      <c r="G10" s="29"/>
      <c r="H10" s="23"/>
      <c r="I10" s="23"/>
      <c r="J10" s="23"/>
      <c r="K10" s="23"/>
    </row>
    <row r="11" customHeight="1" spans="3:3">
      <c r="C11" t="s">
        <v>189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Zeros="0" workbookViewId="0">
      <selection activeCell="E28" sqref="E28"/>
    </sheetView>
  </sheetViews>
  <sheetFormatPr defaultColWidth="9.14285714285714" defaultRowHeight="14.25" customHeight="1" outlineLevelCol="6"/>
  <cols>
    <col min="1" max="1" width="29.4285714285714" customWidth="1"/>
    <col min="2" max="2" width="23.1428571428571" customWidth="1"/>
    <col min="3" max="3" width="31.5714285714286" customWidth="1"/>
    <col min="4" max="4" width="16.2952380952381" customWidth="1"/>
    <col min="5" max="7" width="23.847619047619" customWidth="1"/>
  </cols>
  <sheetData>
    <row r="1" ht="18.75" customHeight="1" spans="4:7">
      <c r="D1" s="1"/>
      <c r="E1" s="2"/>
      <c r="F1" s="2"/>
      <c r="G1" s="3" t="s">
        <v>381</v>
      </c>
    </row>
    <row r="2" ht="36.75" customHeight="1" spans="1:7">
      <c r="A2" s="4" t="str">
        <f>"2025"&amp;"年部门项目中期规划预算表"</f>
        <v>2025年部门项目中期规划预算表</v>
      </c>
      <c r="B2" s="5"/>
      <c r="C2" s="5"/>
      <c r="D2" s="5"/>
      <c r="E2" s="5"/>
      <c r="F2" s="5"/>
      <c r="G2" s="5"/>
    </row>
    <row r="3" ht="18.75" customHeight="1" spans="1:7">
      <c r="A3" s="6" t="str">
        <f>"单位名称："&amp;"沧源佤族自治县勐董镇中心完小"</f>
        <v>单位名称：沧源佤族自治县勐董镇中心完小</v>
      </c>
      <c r="B3" s="7"/>
      <c r="C3" s="7"/>
      <c r="D3" s="7"/>
      <c r="E3" s="8"/>
      <c r="F3" s="8"/>
      <c r="G3" s="3" t="s">
        <v>177</v>
      </c>
    </row>
    <row r="4" ht="18.75" customHeight="1" spans="1:7">
      <c r="A4" s="9" t="s">
        <v>279</v>
      </c>
      <c r="B4" s="9" t="s">
        <v>278</v>
      </c>
      <c r="C4" s="9" t="s">
        <v>193</v>
      </c>
      <c r="D4" s="10" t="s">
        <v>382</v>
      </c>
      <c r="E4" s="11" t="s">
        <v>59</v>
      </c>
      <c r="F4" s="12"/>
      <c r="G4" s="13"/>
    </row>
    <row r="5" ht="18.75" customHeight="1" spans="1:7">
      <c r="A5" s="14"/>
      <c r="B5" s="14"/>
      <c r="C5" s="14"/>
      <c r="D5" s="15"/>
      <c r="E5" s="9" t="str">
        <f>"2025"&amp;"年"</f>
        <v>2025年</v>
      </c>
      <c r="F5" s="9" t="str">
        <f>"2025"+1&amp;"年"</f>
        <v>2026年</v>
      </c>
      <c r="G5" s="9" t="str">
        <f>"2025"+2&amp;"年"</f>
        <v>2027年</v>
      </c>
    </row>
    <row r="6" ht="18.75" customHeight="1" spans="1:7">
      <c r="A6" s="16"/>
      <c r="B6" s="16"/>
      <c r="C6" s="16"/>
      <c r="D6" s="17"/>
      <c r="E6" s="16" t="s">
        <v>58</v>
      </c>
      <c r="F6" s="16"/>
      <c r="G6" s="16"/>
    </row>
    <row r="7" ht="18.75" customHeight="1" spans="1:7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9">
        <v>7</v>
      </c>
    </row>
    <row r="8" ht="18.75" customHeight="1" spans="1:7">
      <c r="A8" s="20" t="s">
        <v>71</v>
      </c>
      <c r="B8" s="21"/>
      <c r="C8" s="21"/>
      <c r="D8" s="22"/>
      <c r="E8" s="23">
        <v>330000</v>
      </c>
      <c r="F8" s="23"/>
      <c r="G8" s="23"/>
    </row>
    <row r="9" ht="18.75" customHeight="1" spans="1:7">
      <c r="A9" s="20"/>
      <c r="B9" s="20" t="s">
        <v>383</v>
      </c>
      <c r="C9" s="20" t="s">
        <v>284</v>
      </c>
      <c r="D9" s="22" t="s">
        <v>384</v>
      </c>
      <c r="E9" s="23">
        <v>330000</v>
      </c>
      <c r="F9" s="23"/>
      <c r="G9" s="23"/>
    </row>
    <row r="10" ht="18.75" customHeight="1" spans="1:7">
      <c r="A10" s="22" t="s">
        <v>56</v>
      </c>
      <c r="B10" s="24"/>
      <c r="C10" s="24"/>
      <c r="D10" s="24"/>
      <c r="E10" s="23">
        <v>330000</v>
      </c>
      <c r="F10" s="23"/>
      <c r="G10" s="23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印象视觉</cp:lastModifiedBy>
  <dcterms:created xsi:type="dcterms:W3CDTF">2025-03-19T09:09:00Z</dcterms:created>
  <dcterms:modified xsi:type="dcterms:W3CDTF">2025-03-21T07:45:41Z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C1EBFCA8260246E9BAFCC06A249BDC0C_13</vt:lpwstr>
  </property>
  <property fmtid="{D5CDD505-2E9C-101B-9397-08002B2CF9AE}" pid="3" name="KSOProductBuildVer">
    <vt:lpwstr>2052-12.1.0.20305</vt:lpwstr>
  </property>
</Properties>
</file>