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firstSheet="12" activeTab="16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县对下转移支付预算表09-1" sheetId="13" r:id="rId13"/>
    <sheet name="县对下转移支付绩效目标表09-2" sheetId="14" r:id="rId14"/>
    <sheet name="新增资产配置表10" sheetId="15" r:id="rId15"/>
    <sheet name="转移支付补助项目支出预算表11" sheetId="16" r:id="rId16"/>
    <sheet name="部门项目中期规划预算表12" sheetId="17" r:id="rId17"/>
  </sheets>
  <definedNames>
    <definedName name="_xlnm._FilterDatabase" localSheetId="2" hidden="1">'部门支出预算表01-3'!$A$7:$B$51</definedName>
    <definedName name="_xlnm._FilterDatabase" localSheetId="6" hidden="1">部门基本支出预算表04!$L$44:$L$131</definedName>
    <definedName name="_xlnm.Print_Titles" localSheetId="3">'部门财政拨款收支预算总表02-1'!$1:$6</definedName>
    <definedName name="_xlnm.Print_Titles" localSheetId="4">'一般公共预算支出预算表02-2'!$1:$5</definedName>
    <definedName name="_xlnm.Print_Titles" localSheetId="5">“三公”经费支出预算表03!$1:$6</definedName>
    <definedName name="_xlnm.Print_Titles" localSheetId="9">部门政府性基金预算支出预算表06!$1:$6</definedName>
    <definedName name="_xlnm.Print_Titles" localSheetId="14">新增资产配置表10!$1:$6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<sst xmlns="http://schemas.openxmlformats.org/spreadsheetml/2006/main" count="1694" uniqueCount="481">
  <si>
    <t>预算01-1表</t>
  </si>
  <si>
    <t>单位:元</t>
  </si>
  <si>
    <t>收        入</t>
  </si>
  <si>
    <t>支        出</t>
  </si>
  <si>
    <t>项      目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</si>
  <si>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</si>
  <si>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</si>
  <si>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</si>
  <si>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</si>
  <si>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</si>
  <si>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</si>
  <si>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</si>
  <si>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</si>
  <si>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</si>
  <si>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五、单位资金收入</t>
  </si>
  <si>
    <t>五、教育支出</t>
  </si>
  <si>
    <t xml:space="preserve"> 1、事业收入</t>
  </si>
  <si>
    <t>六、科学技术支出</t>
  </si>
  <si>
    <t xml:space="preserve"> 2、事业单位经营收入</t>
  </si>
  <si>
    <t>七、文化旅游体育与传媒支出</t>
  </si>
  <si>
    <t xml:space="preserve"> 3、上级补助收入</t>
  </si>
  <si>
    <t>八、社会保障和就业支出</t>
  </si>
  <si>
    <t xml:space="preserve"> 4、附属单位上缴收入</t>
  </si>
  <si>
    <t>九、卫生健康支出</t>
  </si>
  <si>
    <t xml:space="preserve"> 5、其他收入</t>
  </si>
  <si>
    <t>十、节能环保支出</t>
  </si>
  <si>
    <t>　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</si>
  <si>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</si>
  <si>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</si>
  <si>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</si>
  <si>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</si>
  <si>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</si>
  <si>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</si>
  <si>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</si>
  <si>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</si>
  <si>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</si>
  <si>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</si>
  <si>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</si>
  <si>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</si>
  <si>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二十三、预备费</t>
  </si>
  <si>
    <t>二十四、其他支出</t>
  </si>
  <si>
    <t>二十五、债务还本支出</t>
  </si>
  <si>
    <t>二十六、债务付息支出</t>
  </si>
  <si>
    <t>二十七、债务发行费用支出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</si>
  <si>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</si>
  <si>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</si>
  <si>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</si>
  <si>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</si>
  <si>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</si>
  <si>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</si>
  <si>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</si>
  <si>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</si>
  <si>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出 总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</si>
  <si>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</si>
  <si>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</si>
  <si>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</si>
  <si>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</si>
  <si>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</si>
  <si>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</si>
  <si>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</si>
  <si>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</si>
  <si>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</si>
  <si>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</si>
  <si>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单位资金收入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</si>
  <si>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</si>
  <si>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</si>
  <si>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</si>
  <si>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</si>
  <si>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</si>
  <si>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</si>
  <si>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577</t>
  </si>
  <si>
    <t>沧源佤族自治县芒卡镇</t>
  </si>
  <si>
    <t>577001</t>
  </si>
  <si>
    <t>沧源佤族自治县芒卡镇人民政府</t>
  </si>
  <si>
    <t>备注：本单位此表无预算数据，故本表为空表。</t>
  </si>
  <si>
    <t>预算01-3表</t>
  </si>
  <si>
    <t>科目编码</t>
  </si>
  <si>
    <t>科目名称</t>
  </si>
  <si>
    <t>基本支出</t>
  </si>
  <si>
    <t>项目支出</t>
  </si>
  <si>
    <t>财政专户管理的支出</t>
  </si>
  <si>
    <t>单位资金</t>
  </si>
  <si>
    <t>事业支出</t>
  </si>
  <si>
    <t>事业单位
经营支出</t>
  </si>
  <si>
    <t>上级补助支出</t>
  </si>
  <si>
    <t>附属单位补助支出</t>
  </si>
  <si>
    <t>其他支出</t>
  </si>
  <si>
    <t>201</t>
  </si>
  <si>
    <t>一般公共服务支出</t>
  </si>
  <si>
    <t>20101</t>
  </si>
  <si>
    <t>人大事务</t>
  </si>
  <si>
    <t>行政运行</t>
  </si>
  <si>
    <t>2010104</t>
  </si>
  <si>
    <t>人大会议</t>
  </si>
  <si>
    <t>20103</t>
  </si>
  <si>
    <t>政府办公厅（室）及相关机构事务</t>
  </si>
  <si>
    <t>20106</t>
  </si>
  <si>
    <t>财政事务</t>
  </si>
  <si>
    <t>2010650</t>
  </si>
  <si>
    <t>事业运行</t>
  </si>
  <si>
    <t>20111</t>
  </si>
  <si>
    <t>纪检监察事务</t>
  </si>
  <si>
    <t>2011101</t>
  </si>
  <si>
    <t>20129</t>
  </si>
  <si>
    <t>群众团体事务</t>
  </si>
  <si>
    <t>2012902</t>
  </si>
  <si>
    <t>一般行政管理事务</t>
  </si>
  <si>
    <t>20131</t>
  </si>
  <si>
    <t>党委办公厅（室）及相关机构事务</t>
  </si>
  <si>
    <t>2013101</t>
  </si>
  <si>
    <t>203</t>
  </si>
  <si>
    <t>国防支出</t>
  </si>
  <si>
    <t>20399</t>
  </si>
  <si>
    <t>其他国防支出</t>
  </si>
  <si>
    <t>2039999</t>
  </si>
  <si>
    <t>207</t>
  </si>
  <si>
    <t>文化旅游体育与传媒支出</t>
  </si>
  <si>
    <t>20701</t>
  </si>
  <si>
    <t>文化和旅游</t>
  </si>
  <si>
    <t>2070109</t>
  </si>
  <si>
    <t>群众文化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</si>
  <si>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</si>
  <si>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</si>
  <si>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</si>
  <si>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</si>
  <si>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</si>
  <si>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</si>
  <si>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2080502</t>
  </si>
  <si>
    <t>事业单位离退休</t>
  </si>
  <si>
    <t>2080505</t>
  </si>
  <si>
    <t>机关事业单位基本养老保险缴费支出</t>
  </si>
  <si>
    <t>20808</t>
  </si>
  <si>
    <t>抚恤</t>
  </si>
  <si>
    <t>2080801</t>
  </si>
  <si>
    <t>死亡抚恤</t>
  </si>
  <si>
    <t>210</t>
  </si>
  <si>
    <t>卫生健康支出</t>
  </si>
  <si>
    <t>21011</t>
  </si>
  <si>
    <t>行政事业单位医疗</t>
  </si>
  <si>
    <t>2101101</t>
  </si>
  <si>
    <t>行政单位医疗</t>
  </si>
  <si>
    <t>2101102</t>
  </si>
  <si>
    <t>事业单位医疗</t>
  </si>
  <si>
    <t>2101199</t>
  </si>
  <si>
    <t>其他行政事业单位医疗支出</t>
  </si>
  <si>
    <t>213</t>
  </si>
  <si>
    <t>农林水支出</t>
  </si>
  <si>
    <t>21301</t>
  </si>
  <si>
    <t>农业农村</t>
  </si>
  <si>
    <t>2130104</t>
  </si>
  <si>
    <t>21302</t>
  </si>
  <si>
    <t>林业和草原</t>
  </si>
  <si>
    <t>2130204</t>
  </si>
  <si>
    <t>事业机构</t>
  </si>
  <si>
    <t>21307</t>
  </si>
  <si>
    <t>农村综合改革</t>
  </si>
  <si>
    <t>2130705</t>
  </si>
  <si>
    <t>对村民委员会和村党支部的补助</t>
  </si>
  <si>
    <t>2130799</t>
  </si>
  <si>
    <t>其他农村综合改革支出</t>
  </si>
  <si>
    <t>221</t>
  </si>
  <si>
    <t>住房保障支出</t>
  </si>
  <si>
    <t>22102</t>
  </si>
  <si>
    <t>住房改革支出</t>
  </si>
  <si>
    <t>2210201</t>
  </si>
  <si>
    <t>住房公积金</t>
  </si>
  <si>
    <t>合  计</t>
  </si>
  <si>
    <t>预算02-1表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</si>
  <si>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</si>
  <si>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</si>
  <si>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</si>
  <si>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</si>
  <si>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</si>
  <si>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</si>
  <si>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</si>
  <si>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</si>
  <si>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</si>
  <si>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</si>
  <si>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</si>
  <si>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</si>
  <si>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</si>
  <si>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</si>
  <si>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</si>
  <si>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</si>
  <si>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</si>
  <si>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</si>
  <si>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</si>
  <si>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</si>
  <si>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</si>
  <si>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</si>
  <si>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</si>
  <si>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</si>
  <si>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</si>
  <si>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</si>
  <si>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</si>
  <si>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</si>
  <si>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</si>
  <si>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</si>
  <si>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</si>
  <si>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（二十五）债务还本支出</t>
  </si>
  <si>
    <t>（二十六）债务付息支出</t>
  </si>
  <si>
    <t>（二十七）债务发行费用支出</t>
  </si>
  <si>
    <t>二、年终结转结余</t>
  </si>
  <si>
    <t>收 入 总 计</t>
  </si>
  <si>
    <t>预算02-2表</t>
  </si>
  <si>
    <t>部门预算支出功能分类科目</t>
  </si>
  <si>
    <t>人员经费</t>
  </si>
  <si>
    <t>公用经费</t>
  </si>
  <si>
    <t>1</t>
  </si>
  <si>
    <t>2</t>
  </si>
  <si>
    <t>3</t>
  </si>
  <si>
    <t>5</t>
  </si>
  <si>
    <t>6</t>
  </si>
  <si>
    <t>7</t>
  </si>
  <si>
    <t>2010101</t>
  </si>
  <si>
    <t>2010301</t>
  </si>
  <si>
    <t>预算03表</t>
  </si>
  <si>
    <t>单位：元</t>
  </si>
  <si>
    <t>资金性质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</si>
  <si>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</si>
  <si>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</si>
  <si>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</si>
  <si>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</si>
  <si>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</si>
  <si>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</si>
  <si>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上级资金</t>
  </si>
  <si>
    <t>本级财力安排</t>
  </si>
  <si>
    <t>自有资金</t>
  </si>
  <si>
    <t>非财政拨款</t>
  </si>
  <si>
    <t>预算04表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</si>
  <si>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</si>
  <si>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</si>
  <si>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</si>
  <si>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</si>
  <si>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</si>
  <si>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</si>
  <si>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</si>
  <si>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</si>
  <si>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</si>
  <si>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</si>
  <si>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</si>
  <si>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</si>
  <si>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</si>
  <si>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</si>
  <si>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</si>
  <si>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</si>
  <si>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</si>
  <si>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530927210000000001620</t>
  </si>
  <si>
    <t>行政人员支出工资</t>
  </si>
  <si>
    <t>30101</t>
  </si>
  <si>
    <t>基本工资</t>
  </si>
  <si>
    <t>530927241100002353543</t>
  </si>
  <si>
    <t>事业人员支出工资</t>
  </si>
  <si>
    <t>30102</t>
  </si>
  <si>
    <t>津贴补贴</t>
  </si>
  <si>
    <t>30103</t>
  </si>
  <si>
    <t>奖金</t>
  </si>
  <si>
    <t>530927231100001444286</t>
  </si>
  <si>
    <t>绩效考核奖励（2017年提高标准部分）</t>
  </si>
  <si>
    <t>30107</t>
  </si>
  <si>
    <t>绩效工资</t>
  </si>
  <si>
    <t>530927241100002353542</t>
  </si>
  <si>
    <t>绩效工资（2017年提高标准部分）</t>
  </si>
  <si>
    <t>530927210000000001621</t>
  </si>
  <si>
    <t>社会保障缴费</t>
  </si>
  <si>
    <t>30108</t>
  </si>
  <si>
    <t>机关事业单位基本养老保险缴费</t>
  </si>
  <si>
    <t>30110</t>
  </si>
  <si>
    <t>职工基本医疗保险缴费</t>
  </si>
  <si>
    <t>30112</t>
  </si>
  <si>
    <t>其他社会保障缴费</t>
  </si>
  <si>
    <t>530927210000000001622</t>
  </si>
  <si>
    <t>30113</t>
  </si>
  <si>
    <t>530927251100003782092</t>
  </si>
  <si>
    <t>编外聘用制人员支出</t>
  </si>
  <si>
    <t>30199</t>
  </si>
  <si>
    <t>其他工资福利支出</t>
  </si>
  <si>
    <t>530927241100002353546</t>
  </si>
  <si>
    <t>村(居)小组运转经费</t>
  </si>
  <si>
    <t>30201</t>
  </si>
  <si>
    <t>办公费</t>
  </si>
  <si>
    <t>530927210000000001628</t>
  </si>
  <si>
    <t>一般公用经费</t>
  </si>
  <si>
    <t>530927241100002353526</t>
  </si>
  <si>
    <t>村委会运转经费</t>
  </si>
  <si>
    <t>30211</t>
  </si>
  <si>
    <t>差旅费</t>
  </si>
  <si>
    <t>30206</t>
  </si>
  <si>
    <t>电费</t>
  </si>
  <si>
    <t>530927241100002361560</t>
  </si>
  <si>
    <t>公务接待费（公用经费）</t>
  </si>
  <si>
    <t>30217</t>
  </si>
  <si>
    <t>530927241100002361543</t>
  </si>
  <si>
    <t>公车购置及运维费（公用经费）</t>
  </si>
  <si>
    <t>30231</t>
  </si>
  <si>
    <t>公务用车运行维护费</t>
  </si>
  <si>
    <t>30226</t>
  </si>
  <si>
    <t>劳务费</t>
  </si>
  <si>
    <t>530927221100000278015</t>
  </si>
  <si>
    <t>工会经费</t>
  </si>
  <si>
    <t>30228</t>
  </si>
  <si>
    <t>530927210000000001625</t>
  </si>
  <si>
    <t>530927210000000001627</t>
  </si>
  <si>
    <t>公务交通补贴</t>
  </si>
  <si>
    <t>30239</t>
  </si>
  <si>
    <t>其他交通费用</t>
  </si>
  <si>
    <t>530927210000000001623</t>
  </si>
  <si>
    <t>离退休费</t>
  </si>
  <si>
    <t>30302</t>
  </si>
  <si>
    <t>退休费</t>
  </si>
  <si>
    <t>530927241100002353524</t>
  </si>
  <si>
    <t>机关事业单位职工及军人抚恤补助</t>
  </si>
  <si>
    <t>30304</t>
  </si>
  <si>
    <t>抚恤金</t>
  </si>
  <si>
    <t>530927241100002353525</t>
  </si>
  <si>
    <t>其他村（社区）岗位人员</t>
  </si>
  <si>
    <t>30305</t>
  </si>
  <si>
    <t>生活补助</t>
  </si>
  <si>
    <t>530927241100002353544</t>
  </si>
  <si>
    <t>村（社区）干部补助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</si>
  <si>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</si>
  <si>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</si>
  <si>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</si>
  <si>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</si>
  <si>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</si>
  <si>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</si>
  <si>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</si>
  <si>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人大会议经费</t>
  </si>
  <si>
    <t>事业发展类</t>
  </si>
  <si>
    <t>530927210000000001088</t>
  </si>
  <si>
    <t>30215</t>
  </si>
  <si>
    <t>会议费</t>
  </si>
  <si>
    <t>武装工作经费</t>
  </si>
  <si>
    <t>530927231100001347072</t>
  </si>
  <si>
    <t>乡镇妇联工作经费</t>
  </si>
  <si>
    <t>530927210000000001045</t>
  </si>
  <si>
    <t>30216</t>
  </si>
  <si>
    <t>培训费</t>
  </si>
  <si>
    <t>乡镇人大代表活动经费</t>
  </si>
  <si>
    <t>530927210000000001101</t>
  </si>
  <si>
    <t>预算05-2表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</si>
  <si>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</si>
  <si>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</si>
  <si>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</si>
  <si>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</si>
  <si>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</si>
  <si>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</si>
  <si>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</si>
  <si>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</si>
  <si>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</si>
  <si>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</si>
  <si>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开展2次以上相关活动，组织2次以上妇女学习，推进我镇妇联工作，促进妇女儿童全面发展，有效维护妇女儿童合法权益，加强妇联自身建设，团结动员广大妇女，为我镇经济社会又好又快发展，提高资金使用效益，使妇联工作的到有效保障。</t>
  </si>
  <si>
    <t>产出指标</t>
  </si>
  <si>
    <t>数量指标</t>
  </si>
  <si>
    <t>机关、事业妇联数</t>
  </si>
  <si>
    <t>=</t>
  </si>
  <si>
    <t>个</t>
  </si>
  <si>
    <t>定量指标</t>
  </si>
  <si>
    <t>机关、事业妇联数妇女活动次数</t>
  </si>
  <si>
    <t>全镇妇联主席及妇女代表</t>
  </si>
  <si>
    <t>167</t>
  </si>
  <si>
    <t>人</t>
  </si>
  <si>
    <t>反映全镇妇联主席及妇女代表</t>
  </si>
  <si>
    <t>涉及行政村</t>
  </si>
  <si>
    <t>9</t>
  </si>
  <si>
    <t>反映购买办公用品涉及行政村村数</t>
  </si>
  <si>
    <t>质量指标</t>
  </si>
  <si>
    <t>工作经费使用准确率</t>
  </si>
  <si>
    <t>100</t>
  </si>
  <si>
    <t>%</t>
  </si>
  <si>
    <t>反映妇联工作经费使用准确率</t>
  </si>
  <si>
    <t>时效指标</t>
  </si>
  <si>
    <t>工作经费使用时效性</t>
  </si>
  <si>
    <t>反映工作经费使用及时性</t>
  </si>
  <si>
    <t>成本指标</t>
  </si>
  <si>
    <t>经济成本指标</t>
  </si>
  <si>
    <t>&lt;=</t>
  </si>
  <si>
    <t>5000</t>
  </si>
  <si>
    <t>元</t>
  </si>
  <si>
    <t>反映用于保障开展妇女代表活动开支</t>
  </si>
  <si>
    <t>效益指标</t>
  </si>
  <si>
    <t>社会效益</t>
  </si>
  <si>
    <t>加强村妇女组织建设</t>
  </si>
  <si>
    <t>加强</t>
  </si>
  <si>
    <t>定性指标</t>
  </si>
  <si>
    <t>反映加强村妇女组织建设</t>
  </si>
  <si>
    <t>满意度指标</t>
  </si>
  <si>
    <t>服务对象满意度</t>
  </si>
  <si>
    <t>妇女代表满意度</t>
  </si>
  <si>
    <t>&gt;=</t>
  </si>
  <si>
    <t>95</t>
  </si>
  <si>
    <t>反映妇女代表满意度</t>
  </si>
  <si>
    <t>通过开展2025年2次乡镇人大会议，用于会议材料费、展板及标语制，代表会议期间伙食费、住宿费，完成两次人大会议活动，有效提高人大代表工作效率，推进人大工作进程。</t>
  </si>
  <si>
    <t>开展人大会议次数</t>
  </si>
  <si>
    <t>次</t>
  </si>
  <si>
    <t>反映召开人大会议次数</t>
  </si>
  <si>
    <t>参加人大会议的行政村数</t>
  </si>
  <si>
    <t>反映参加人大会议的行政村村数</t>
  </si>
  <si>
    <t>参会人员出席率</t>
  </si>
  <si>
    <t>反映参会人员出席率</t>
  </si>
  <si>
    <t>会议召开及时率</t>
  </si>
  <si>
    <t>反映会议召开及时率</t>
  </si>
  <si>
    <t>57200</t>
  </si>
  <si>
    <t>反映召开人大会议的成本控制</t>
  </si>
  <si>
    <t>经济效益</t>
  </si>
  <si>
    <t>有效提升人大代表工作能力，加强人大机构体系建设</t>
  </si>
  <si>
    <t>有效</t>
  </si>
  <si>
    <t>反映召开人大会议有效提升人大代表工作能力，加强人大机构体系建设</t>
  </si>
  <si>
    <t>人大代表满意度</t>
  </si>
  <si>
    <t>通过开展征兵宣传活动2次，高质量完成武装工作，购买办公用品等，达到高效完成我镇征兵工作任务。提高群众的征兵工作的支持度的效果，保障武装工作稳定运行。</t>
  </si>
  <si>
    <t>开展征兵次数</t>
  </si>
  <si>
    <t>反映开展征兵次数</t>
  </si>
  <si>
    <t>开展征兵工作</t>
  </si>
  <si>
    <t>宣传活动及时率</t>
  </si>
  <si>
    <t>反映宣传活动及时率</t>
  </si>
  <si>
    <t>1000</t>
  </si>
  <si>
    <t>反映各项经费支出</t>
  </si>
  <si>
    <t>高效完成我镇征兵工作任务</t>
  </si>
  <si>
    <t>高效完成</t>
  </si>
  <si>
    <t>反映高效完成我镇征兵工作</t>
  </si>
  <si>
    <t>受益对象满意度</t>
  </si>
  <si>
    <t>反映社会公众满意度</t>
  </si>
  <si>
    <t>通过开展人大代表活动，完成乡镇人大活动，保证人大常规工作经费，提高人大代表综合素质，帮更多群众谋福利，让大家共同走向小康社会。</t>
  </si>
  <si>
    <t>在本乡镇开展人大代表活动次数</t>
  </si>
  <si>
    <t>次/年</t>
  </si>
  <si>
    <t>涉及本乡镇组织开展人大活次数</t>
  </si>
  <si>
    <t>乡镇人大代表数</t>
  </si>
  <si>
    <t>54</t>
  </si>
  <si>
    <t>涉及乡镇人大代表数</t>
  </si>
  <si>
    <t>人大代表出席率</t>
  </si>
  <si>
    <t>反映人大代表出席率</t>
  </si>
  <si>
    <t>43200</t>
  </si>
  <si>
    <t>成本是否控制在范围内</t>
  </si>
  <si>
    <t>有效提升</t>
  </si>
  <si>
    <t>反映人大代表满意度</t>
  </si>
  <si>
    <t>预算06表</t>
  </si>
  <si>
    <t>政府性基金预算支出预算表</t>
  </si>
  <si>
    <t>单位名称：临沧市发展和改革委员会</t>
  </si>
  <si>
    <t>本年政府性基金预算支出</t>
  </si>
  <si>
    <t>预算07表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</si>
  <si>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</si>
  <si>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</si>
  <si>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</si>
  <si>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</si>
  <si>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</si>
  <si>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</si>
  <si>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</si>
  <si>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</si>
  <si>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</si>
  <si>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车辆加油、添加燃料服务</t>
  </si>
  <si>
    <t>车辆维修和保养服务</t>
  </si>
  <si>
    <t>办公用纸</t>
  </si>
  <si>
    <t>复印纸</t>
  </si>
  <si>
    <t>箱</t>
  </si>
  <si>
    <t>公务用车和运行维护费</t>
  </si>
  <si>
    <t>机动车保险服务</t>
  </si>
  <si>
    <t>辆</t>
  </si>
  <si>
    <t>预算08表</t>
  </si>
  <si>
    <t>政府购买服务项目</t>
  </si>
  <si>
    <t>政府购买服务目录</t>
  </si>
  <si>
    <t>预算09-1表</t>
  </si>
  <si>
    <t>单位名称（项目）</t>
  </si>
  <si>
    <t>地区</t>
  </si>
  <si>
    <t>政府性基金</t>
  </si>
  <si>
    <t>-</t>
  </si>
  <si>
    <t>预算09-2表</t>
  </si>
  <si>
    <t>预算10表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</si>
  <si>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</si>
  <si>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</si>
  <si>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</si>
  <si>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</si>
  <si>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</si>
  <si>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</si>
  <si>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</si>
  <si>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预算11表</t>
  </si>
  <si>
    <t>上级补助</t>
  </si>
  <si>
    <t>预算12表</t>
  </si>
  <si>
    <t>项目级次</t>
  </si>
  <si>
    <t>313 事业发展类</t>
  </si>
  <si>
    <t>本级</t>
  </si>
  <si>
    <t/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</si>
</sst>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-#,##0.00;;@"/>
    <numFmt numFmtId="177" formatCode="hh:mm:ss"/>
    <numFmt numFmtId="178" formatCode="yyyy/mm/dd"/>
    <numFmt numFmtId="179" formatCode="yyyy/mm/dd\ hh:mm:ss"/>
    <numFmt numFmtId="180" formatCode="#,##0;\-#,##0;;@"/>
  </numFmts>
  <fonts count="52">
    <font>
      <sz val="9"/>
      <color rgb="FF000000"/>
      <name val="Microsoft YaHei UI"/>
      <charset val="134"/>
    </font>
    <font>
      <sz val="11"/>
      <name val="宋体"/>
      <charset val="134"/>
      <scheme val="minor"/>
    </font>
    <font>
      <sz val="9"/>
      <name val="Microsoft YaHei UI"/>
      <charset val="134"/>
    </font>
    <font>
      <sz val="10"/>
      <color rgb="FF000000"/>
      <name val="宋体"/>
      <charset val="134"/>
    </font>
    <font>
      <sz val="22"/>
      <color rgb="FF000000"/>
      <name val="方正小标宋简体"/>
      <charset val="134"/>
    </font>
    <font>
      <b/>
      <sz val="23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9"/>
      <name val="宋体"/>
      <charset val="134"/>
    </font>
    <font>
      <sz val="22"/>
      <name val="方正小标宋简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sz val="11.25"/>
      <color rgb="FF000000"/>
      <name val="宋体"/>
      <charset val="134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sz val="9"/>
      <color theme="1"/>
      <name val="宋体"/>
      <charset val="134"/>
    </font>
    <font>
      <sz val="21"/>
      <color rgb="FF000000"/>
      <name val="宋体"/>
      <charset val="134"/>
    </font>
    <font>
      <sz val="20"/>
      <color rgb="FF000000"/>
      <name val="宋体"/>
      <charset val="134"/>
    </font>
    <font>
      <b/>
      <sz val="10"/>
      <color rgb="FF000000"/>
      <name val="宋体"/>
      <charset val="134"/>
    </font>
    <font>
      <sz val="10"/>
      <name val="宋体"/>
      <charset val="134"/>
    </font>
    <font>
      <b/>
      <sz val="9"/>
      <name val="宋体"/>
      <charset val="134"/>
    </font>
    <font>
      <sz val="9"/>
      <color theme="1"/>
      <name val="Microsoft YaHei UI"/>
      <charset val="134"/>
    </font>
    <font>
      <sz val="10"/>
      <color rgb="FF000000"/>
      <name val="Arial"/>
      <charset val="134"/>
    </font>
    <font>
      <sz val="28"/>
      <color rgb="FF000000"/>
      <name val="宋体"/>
      <charset val="134"/>
    </font>
    <font>
      <sz val="10"/>
      <color rgb="FF000000"/>
      <name val="Microsoft YaHei UI"/>
      <charset val="134"/>
    </font>
    <font>
      <sz val="30"/>
      <color rgb="FF000000"/>
      <name val="宋体"/>
      <charset val="134"/>
    </font>
    <font>
      <sz val="19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16"/>
      <color rgb="FF000000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top"/>
      <protection locked="0"/>
    </xf>
    <xf numFmtId="43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2" fillId="4" borderId="14" applyNumberFormat="0" applyFont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15" applyNumberFormat="0" applyFill="0" applyAlignment="0" applyProtection="0">
      <alignment vertical="center"/>
    </xf>
    <xf numFmtId="0" fontId="39" fillId="0" borderId="15" applyNumberFormat="0" applyFill="0" applyAlignment="0" applyProtection="0">
      <alignment vertical="center"/>
    </xf>
    <xf numFmtId="0" fontId="40" fillId="0" borderId="16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5" borderId="17" applyNumberFormat="0" applyAlignment="0" applyProtection="0">
      <alignment vertical="center"/>
    </xf>
    <xf numFmtId="0" fontId="42" fillId="6" borderId="18" applyNumberFormat="0" applyAlignment="0" applyProtection="0">
      <alignment vertical="center"/>
    </xf>
    <xf numFmtId="0" fontId="43" fillId="6" borderId="17" applyNumberFormat="0" applyAlignment="0" applyProtection="0">
      <alignment vertical="center"/>
    </xf>
    <xf numFmtId="0" fontId="44" fillId="7" borderId="19" applyNumberFormat="0" applyAlignment="0" applyProtection="0">
      <alignment vertical="center"/>
    </xf>
    <xf numFmtId="0" fontId="45" fillId="0" borderId="20" applyNumberFormat="0" applyFill="0" applyAlignment="0" applyProtection="0">
      <alignment vertical="center"/>
    </xf>
    <xf numFmtId="0" fontId="46" fillId="0" borderId="21" applyNumberFormat="0" applyFill="0" applyAlignment="0" applyProtection="0">
      <alignment vertical="center"/>
    </xf>
    <xf numFmtId="0" fontId="47" fillId="8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50" fillId="11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51" fillId="16" borderId="0" applyNumberFormat="0" applyBorder="0" applyAlignment="0" applyProtection="0">
      <alignment vertical="center"/>
    </xf>
    <xf numFmtId="0" fontId="51" fillId="17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50" fillId="19" borderId="0" applyNumberFormat="0" applyBorder="0" applyAlignment="0" applyProtection="0">
      <alignment vertical="center"/>
    </xf>
    <xf numFmtId="0" fontId="51" fillId="20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50" fillId="22" borderId="0" applyNumberFormat="0" applyBorder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51" fillId="24" borderId="0" applyNumberFormat="0" applyBorder="0" applyAlignment="0" applyProtection="0">
      <alignment vertical="center"/>
    </xf>
    <xf numFmtId="0" fontId="51" fillId="25" borderId="0" applyNumberFormat="0" applyBorder="0" applyAlignment="0" applyProtection="0">
      <alignment vertical="center"/>
    </xf>
    <xf numFmtId="0" fontId="50" fillId="26" borderId="0" applyNumberFormat="0" applyBorder="0" applyAlignment="0" applyProtection="0">
      <alignment vertical="center"/>
    </xf>
    <xf numFmtId="0" fontId="50" fillId="27" borderId="0" applyNumberFormat="0" applyBorder="0" applyAlignment="0" applyProtection="0">
      <alignment vertical="center"/>
    </xf>
    <xf numFmtId="0" fontId="51" fillId="28" borderId="0" applyNumberFormat="0" applyBorder="0" applyAlignment="0" applyProtection="0">
      <alignment vertical="center"/>
    </xf>
    <xf numFmtId="0" fontId="51" fillId="29" borderId="0" applyNumberFormat="0" applyBorder="0" applyAlignment="0" applyProtection="0">
      <alignment vertical="center"/>
    </xf>
    <xf numFmtId="0" fontId="50" fillId="30" borderId="0" applyNumberFormat="0" applyBorder="0" applyAlignment="0" applyProtection="0">
      <alignment vertical="center"/>
    </xf>
    <xf numFmtId="0" fontId="50" fillId="31" borderId="0" applyNumberFormat="0" applyBorder="0" applyAlignment="0" applyProtection="0">
      <alignment vertical="center"/>
    </xf>
    <xf numFmtId="0" fontId="51" fillId="32" borderId="0" applyNumberFormat="0" applyBorder="0" applyAlignment="0" applyProtection="0">
      <alignment vertical="center"/>
    </xf>
    <xf numFmtId="0" fontId="51" fillId="33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176" fontId="8" fillId="0" borderId="7">
      <alignment horizontal="right" vertical="center"/>
    </xf>
    <xf numFmtId="49" fontId="8" fillId="0" borderId="7">
      <alignment horizontal="left" vertical="center" wrapText="1"/>
    </xf>
    <xf numFmtId="176" fontId="8" fillId="0" borderId="7">
      <alignment horizontal="right" vertical="center"/>
    </xf>
    <xf numFmtId="177" fontId="8" fillId="0" borderId="7">
      <alignment horizontal="right" vertical="center"/>
    </xf>
    <xf numFmtId="178" fontId="8" fillId="0" borderId="7">
      <alignment horizontal="right" vertical="center"/>
    </xf>
    <xf numFmtId="179" fontId="8" fillId="0" borderId="7">
      <alignment horizontal="right" vertical="center"/>
    </xf>
    <xf numFmtId="10" fontId="8" fillId="0" borderId="7">
      <alignment horizontal="right" vertical="center"/>
    </xf>
    <xf numFmtId="180" fontId="8" fillId="0" borderId="7">
      <alignment horizontal="right" vertical="center"/>
    </xf>
    <xf numFmtId="0" fontId="8" fillId="0" borderId="0">
      <alignment vertical="top"/>
      <protection locked="0"/>
    </xf>
  </cellStyleXfs>
  <cellXfs count="223">
    <xf numFmtId="0" fontId="0" fillId="0" borderId="0" xfId="0" applyFont="1">
      <alignment vertical="top"/>
      <protection locked="0"/>
    </xf>
    <xf numFmtId="0" fontId="1" fillId="0" borderId="0" xfId="0" applyFont="1" applyAlignment="1" applyProtection="1">
      <alignment horizontal="center" vertical="center"/>
    </xf>
    <xf numFmtId="0" fontId="2" fillId="0" borderId="0" xfId="0" applyFont="1" applyAlignment="1">
      <alignment vertical="center"/>
      <protection locked="0"/>
    </xf>
    <xf numFmtId="49" fontId="3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>
      <alignment horizontal="right" vertical="center"/>
      <protection locked="0"/>
    </xf>
    <xf numFmtId="0" fontId="4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6" fillId="0" borderId="0" xfId="0" applyFont="1" applyAlignment="1">
      <alignment horizontal="left" vertical="center"/>
      <protection locked="0"/>
    </xf>
    <xf numFmtId="0" fontId="7" fillId="0" borderId="0" xfId="0" applyFont="1" applyAlignment="1" applyProtection="1">
      <alignment horizontal="left" vertical="center"/>
    </xf>
    <xf numFmtId="0" fontId="7" fillId="0" borderId="0" xfId="0" applyFont="1" applyAlignment="1" applyProtection="1">
      <alignment vertical="center"/>
    </xf>
    <xf numFmtId="0" fontId="7" fillId="0" borderId="1" xfId="0" applyFont="1" applyBorder="1" applyAlignment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</xf>
    <xf numFmtId="0" fontId="7" fillId="0" borderId="2" xfId="0" applyFont="1" applyBorder="1" applyAlignment="1" applyProtection="1">
      <alignment horizontal="center" vertical="center"/>
    </xf>
    <xf numFmtId="0" fontId="7" fillId="0" borderId="3" xfId="0" applyFont="1" applyBorder="1" applyAlignment="1" applyProtection="1">
      <alignment horizontal="center" vertical="center"/>
    </xf>
    <xf numFmtId="0" fontId="7" fillId="0" borderId="4" xfId="0" applyFont="1" applyBorder="1" applyAlignment="1" applyProtection="1">
      <alignment horizontal="center" vertical="center"/>
    </xf>
    <xf numFmtId="0" fontId="7" fillId="0" borderId="5" xfId="0" applyFont="1" applyBorder="1" applyAlignment="1">
      <alignment horizontal="center" vertical="center" wrapText="1"/>
      <protection locked="0"/>
    </xf>
    <xf numFmtId="0" fontId="7" fillId="0" borderId="5" xfId="0" applyFont="1" applyBorder="1" applyAlignment="1" applyProtection="1">
      <alignment horizontal="center" vertical="center" wrapText="1"/>
    </xf>
    <xf numFmtId="0" fontId="7" fillId="0" borderId="6" xfId="0" applyFont="1" applyBorder="1" applyAlignment="1">
      <alignment horizontal="center" vertical="center" wrapText="1"/>
      <protection locked="0"/>
    </xf>
    <xf numFmtId="0" fontId="7" fillId="0" borderId="6" xfId="0" applyFont="1" applyBorder="1" applyAlignment="1" applyProtection="1">
      <alignment horizontal="center" vertical="center" wrapText="1"/>
    </xf>
    <xf numFmtId="0" fontId="3" fillId="0" borderId="7" xfId="0" applyFont="1" applyBorder="1" applyAlignment="1" applyProtection="1">
      <alignment horizontal="center" vertical="center"/>
    </xf>
    <xf numFmtId="0" fontId="3" fillId="0" borderId="7" xfId="0" applyFont="1" applyBorder="1" applyAlignment="1">
      <alignment horizontal="center" vertical="center"/>
      <protection locked="0"/>
    </xf>
    <xf numFmtId="0" fontId="6" fillId="0" borderId="7" xfId="0" applyFont="1" applyBorder="1" applyAlignment="1">
      <alignment horizontal="left" vertical="center" wrapText="1"/>
      <protection locked="0"/>
    </xf>
    <xf numFmtId="0" fontId="6" fillId="0" borderId="7" xfId="0" applyFont="1" applyBorder="1" applyAlignment="1">
      <alignment horizontal="left" vertical="center"/>
      <protection locked="0"/>
    </xf>
    <xf numFmtId="176" fontId="8" fillId="0" borderId="7" xfId="0" applyNumberFormat="1" applyFont="1" applyBorder="1" applyAlignment="1">
      <alignment horizontal="right" vertical="center"/>
      <protection locked="0"/>
    </xf>
    <xf numFmtId="0" fontId="6" fillId="0" borderId="7" xfId="0" applyFont="1" applyBorder="1" applyAlignment="1">
      <alignment horizontal="left" vertical="center" wrapText="1" indent="1"/>
      <protection locked="0"/>
    </xf>
    <xf numFmtId="49" fontId="8" fillId="0" borderId="7" xfId="50" applyNumberFormat="1" applyFont="1" applyBorder="1" applyProtection="1">
      <alignment horizontal="left" vertical="center" wrapText="1"/>
      <protection locked="0"/>
    </xf>
    <xf numFmtId="0" fontId="6" fillId="0" borderId="2" xfId="0" applyFont="1" applyBorder="1" applyAlignment="1">
      <alignment horizontal="center" vertical="center" wrapText="1"/>
      <protection locked="0"/>
    </xf>
    <xf numFmtId="0" fontId="6" fillId="0" borderId="3" xfId="0" applyFont="1" applyBorder="1" applyAlignment="1">
      <alignment horizontal="left" vertical="center" wrapText="1"/>
      <protection locked="0"/>
    </xf>
    <xf numFmtId="0" fontId="6" fillId="0" borderId="4" xfId="0" applyFont="1" applyBorder="1" applyAlignment="1">
      <alignment horizontal="left" vertical="center" wrapText="1"/>
      <protection locked="0"/>
    </xf>
    <xf numFmtId="49" fontId="3" fillId="0" borderId="0" xfId="0" applyNumberFormat="1" applyFont="1" applyAlignment="1" applyProtection="1"/>
    <xf numFmtId="0" fontId="3" fillId="0" borderId="0" xfId="0" applyFont="1" applyAlignment="1" applyProtection="1"/>
    <xf numFmtId="0" fontId="7" fillId="0" borderId="1" xfId="0" applyFont="1" applyBorder="1" applyAlignment="1" applyProtection="1">
      <alignment horizontal="center" vertical="center"/>
    </xf>
    <xf numFmtId="0" fontId="7" fillId="0" borderId="5" xfId="0" applyFont="1" applyBorder="1" applyAlignment="1" applyProtection="1">
      <alignment horizontal="center" vertical="center"/>
    </xf>
    <xf numFmtId="0" fontId="7" fillId="0" borderId="6" xfId="0" applyFont="1" applyBorder="1" applyAlignment="1" applyProtection="1">
      <alignment horizontal="center" vertical="center"/>
    </xf>
    <xf numFmtId="0" fontId="6" fillId="0" borderId="7" xfId="0" applyFont="1" applyBorder="1" applyAlignment="1" applyProtection="1">
      <alignment horizontal="left" vertical="center" wrapText="1"/>
    </xf>
    <xf numFmtId="0" fontId="3" fillId="0" borderId="2" xfId="0" applyFont="1" applyBorder="1" applyAlignment="1">
      <alignment horizontal="center" vertical="center" wrapText="1"/>
      <protection locked="0"/>
    </xf>
    <xf numFmtId="0" fontId="6" fillId="0" borderId="3" xfId="0" applyFont="1" applyBorder="1" applyAlignment="1" applyProtection="1">
      <alignment horizontal="left" vertical="center"/>
    </xf>
    <xf numFmtId="0" fontId="6" fillId="0" borderId="4" xfId="0" applyFont="1" applyBorder="1" applyAlignment="1" applyProtection="1">
      <alignment horizontal="left" vertical="center"/>
    </xf>
    <xf numFmtId="0" fontId="6" fillId="0" borderId="0" xfId="0" applyFont="1" applyAlignment="1">
      <alignment horizontal="right" vertical="center"/>
      <protection locked="0"/>
    </xf>
    <xf numFmtId="0" fontId="6" fillId="0" borderId="0" xfId="0" applyFont="1" applyAlignment="1" applyProtection="1">
      <alignment horizontal="right" vertical="center"/>
    </xf>
    <xf numFmtId="0" fontId="4" fillId="0" borderId="0" xfId="0" applyFont="1" applyAlignment="1" applyProtection="1">
      <alignment horizontal="center" vertical="center" wrapText="1"/>
    </xf>
    <xf numFmtId="0" fontId="6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right" vertical="center" wrapText="1"/>
    </xf>
    <xf numFmtId="0" fontId="7" fillId="0" borderId="2" xfId="0" applyFont="1" applyBorder="1" applyAlignment="1" applyProtection="1">
      <alignment horizontal="center" vertical="center" wrapText="1"/>
    </xf>
    <xf numFmtId="0" fontId="7" fillId="0" borderId="3" xfId="0" applyFont="1" applyBorder="1" applyAlignment="1" applyProtection="1">
      <alignment horizontal="center" vertical="center" wrapText="1"/>
    </xf>
    <xf numFmtId="0" fontId="7" fillId="0" borderId="4" xfId="0" applyFont="1" applyBorder="1" applyAlignment="1" applyProtection="1">
      <alignment horizontal="center" vertical="center" wrapText="1"/>
    </xf>
    <xf numFmtId="0" fontId="7" fillId="0" borderId="7" xfId="0" applyFont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vertical="center" wrapText="1"/>
    </xf>
    <xf numFmtId="180" fontId="8" fillId="0" borderId="7" xfId="56" applyNumberFormat="1" applyFont="1" applyBorder="1" applyProtection="1">
      <alignment horizontal="right" vertical="center"/>
      <protection locked="0"/>
    </xf>
    <xf numFmtId="0" fontId="6" fillId="0" borderId="3" xfId="0" applyFont="1" applyBorder="1" applyAlignment="1">
      <alignment horizontal="center" vertical="center" wrapText="1"/>
      <protection locked="0"/>
    </xf>
    <xf numFmtId="0" fontId="6" fillId="0" borderId="4" xfId="0" applyFont="1" applyBorder="1" applyAlignment="1">
      <alignment horizontal="center" vertical="center" wrapText="1"/>
      <protection locked="0"/>
    </xf>
    <xf numFmtId="0" fontId="5" fillId="0" borderId="0" xfId="0" applyFont="1" applyAlignment="1">
      <alignment horizontal="center" vertical="center"/>
      <protection locked="0"/>
    </xf>
    <xf numFmtId="0" fontId="6" fillId="0" borderId="0" xfId="0" applyFont="1">
      <alignment vertical="top"/>
      <protection locked="0"/>
    </xf>
    <xf numFmtId="0" fontId="7" fillId="0" borderId="7" xfId="0" applyFont="1" applyBorder="1" applyAlignment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 wrapText="1"/>
    </xf>
    <xf numFmtId="0" fontId="6" fillId="0" borderId="7" xfId="0" applyFont="1" applyBorder="1" applyAlignment="1">
      <alignment horizontal="center" vertical="center"/>
      <protection locked="0"/>
    </xf>
    <xf numFmtId="0" fontId="6" fillId="0" borderId="7" xfId="0" applyFont="1" applyBorder="1" applyAlignment="1">
      <alignment horizontal="center" vertical="center" wrapText="1"/>
      <protection locked="0"/>
    </xf>
    <xf numFmtId="0" fontId="3" fillId="0" borderId="0" xfId="0" applyFont="1" applyAlignment="1" applyProtection="1">
      <alignment horizontal="right" vertical="center"/>
    </xf>
    <xf numFmtId="0" fontId="9" fillId="0" borderId="0" xfId="0" applyFont="1" applyAlignment="1">
      <alignment horizontal="center" vertical="center" wrapText="1"/>
      <protection locked="0"/>
    </xf>
    <xf numFmtId="0" fontId="6" fillId="0" borderId="0" xfId="0" applyFont="1" applyAlignment="1" applyProtection="1">
      <alignment horizontal="left" vertical="center" wrapText="1"/>
    </xf>
    <xf numFmtId="0" fontId="7" fillId="0" borderId="0" xfId="0" applyFont="1" applyAlignment="1" applyProtection="1">
      <alignment wrapText="1"/>
    </xf>
    <xf numFmtId="0" fontId="3" fillId="0" borderId="0" xfId="0" applyFont="1" applyAlignment="1" applyProtection="1">
      <alignment horizontal="right" wrapText="1"/>
    </xf>
    <xf numFmtId="0" fontId="3" fillId="0" borderId="0" xfId="0" applyFont="1" applyAlignment="1" applyProtection="1">
      <alignment wrapText="1"/>
    </xf>
    <xf numFmtId="0" fontId="6" fillId="0" borderId="0" xfId="0" applyFont="1" applyAlignment="1">
      <alignment horizontal="right"/>
      <protection locked="0"/>
    </xf>
    <xf numFmtId="0" fontId="7" fillId="0" borderId="3" xfId="0" applyFont="1" applyBorder="1" applyAlignment="1">
      <alignment horizontal="center" vertical="center"/>
      <protection locked="0"/>
    </xf>
    <xf numFmtId="0" fontId="7" fillId="0" borderId="8" xfId="0" applyFont="1" applyBorder="1" applyAlignment="1" applyProtection="1">
      <alignment horizontal="center" vertical="center" wrapText="1"/>
    </xf>
    <xf numFmtId="0" fontId="7" fillId="0" borderId="7" xfId="0" applyFont="1" applyBorder="1" applyAlignment="1" applyProtection="1">
      <alignment horizontal="center" vertical="center"/>
    </xf>
    <xf numFmtId="0" fontId="3" fillId="0" borderId="0" xfId="0" applyFont="1" applyAlignment="1">
      <protection locked="0"/>
    </xf>
    <xf numFmtId="0" fontId="6" fillId="0" borderId="0" xfId="0" applyFont="1" applyAlignment="1">
      <alignment vertical="top" wrapText="1"/>
      <protection locked="0"/>
    </xf>
    <xf numFmtId="0" fontId="5" fillId="0" borderId="0" xfId="0" applyFont="1" applyAlignment="1" applyProtection="1">
      <alignment horizontal="center" vertical="center" wrapText="1"/>
    </xf>
    <xf numFmtId="0" fontId="5" fillId="0" borderId="0" xfId="0" applyFont="1" applyAlignment="1">
      <alignment horizontal="center" vertical="center" wrapText="1"/>
      <protection locked="0"/>
    </xf>
    <xf numFmtId="0" fontId="7" fillId="0" borderId="0" xfId="0" applyFont="1" applyAlignment="1">
      <protection locked="0"/>
    </xf>
    <xf numFmtId="0" fontId="7" fillId="0" borderId="9" xfId="0" applyFont="1" applyBorder="1" applyAlignment="1" applyProtection="1">
      <alignment horizontal="center" vertical="center" wrapText="1"/>
    </xf>
    <xf numFmtId="0" fontId="7" fillId="0" borderId="9" xfId="0" applyFont="1" applyBorder="1" applyAlignment="1">
      <alignment horizontal="center" vertical="center" wrapText="1"/>
      <protection locked="0"/>
    </xf>
    <xf numFmtId="0" fontId="7" fillId="0" borderId="3" xfId="0" applyFont="1" applyBorder="1" applyAlignment="1">
      <alignment horizontal="center" vertical="center" wrapText="1"/>
      <protection locked="0"/>
    </xf>
    <xf numFmtId="0" fontId="7" fillId="0" borderId="10" xfId="0" applyFont="1" applyBorder="1" applyAlignment="1" applyProtection="1">
      <alignment horizontal="center" vertical="center" wrapText="1"/>
    </xf>
    <xf numFmtId="0" fontId="7" fillId="0" borderId="10" xfId="0" applyFont="1" applyBorder="1" applyAlignment="1">
      <alignment horizontal="center" vertical="center" wrapText="1"/>
      <protection locked="0"/>
    </xf>
    <xf numFmtId="0" fontId="7" fillId="0" borderId="11" xfId="0" applyFont="1" applyBorder="1" applyAlignment="1" applyProtection="1">
      <alignment horizontal="center" vertical="center" wrapText="1"/>
    </xf>
    <xf numFmtId="0" fontId="7" fillId="0" borderId="11" xfId="0" applyFont="1" applyBorder="1" applyAlignment="1">
      <alignment horizontal="center" vertical="center" wrapText="1"/>
      <protection locked="0"/>
    </xf>
    <xf numFmtId="3" fontId="7" fillId="0" borderId="6" xfId="0" applyNumberFormat="1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left" vertical="center" wrapText="1"/>
    </xf>
    <xf numFmtId="0" fontId="6" fillId="0" borderId="11" xfId="0" applyFont="1" applyBorder="1" applyAlignment="1" applyProtection="1">
      <alignment horizontal="left" vertical="center" wrapText="1"/>
    </xf>
    <xf numFmtId="0" fontId="6" fillId="0" borderId="11" xfId="0" applyFont="1" applyBorder="1" applyAlignment="1">
      <alignment horizontal="left" vertical="center" wrapText="1"/>
      <protection locked="0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left" vertical="center"/>
    </xf>
    <xf numFmtId="0" fontId="6" fillId="0" borderId="13" xfId="0" applyFont="1" applyBorder="1" applyAlignment="1">
      <alignment horizontal="left" vertical="center"/>
      <protection locked="0"/>
    </xf>
    <xf numFmtId="0" fontId="6" fillId="0" borderId="0" xfId="0" applyFont="1" applyAlignment="1">
      <alignment horizontal="right" vertical="center" wrapText="1"/>
      <protection locked="0"/>
    </xf>
    <xf numFmtId="0" fontId="6" fillId="0" borderId="0" xfId="0" applyFont="1" applyAlignment="1" applyProtection="1">
      <alignment horizontal="right" vertical="center" wrapText="1"/>
    </xf>
    <xf numFmtId="0" fontId="6" fillId="0" borderId="0" xfId="0" applyFont="1" applyAlignment="1">
      <alignment horizontal="right" wrapText="1"/>
      <protection locked="0"/>
    </xf>
    <xf numFmtId="0" fontId="7" fillId="0" borderId="13" xfId="0" applyFont="1" applyBorder="1" applyAlignment="1" applyProtection="1">
      <alignment horizontal="center" vertical="center" wrapText="1"/>
    </xf>
    <xf numFmtId="0" fontId="7" fillId="0" borderId="13" xfId="0" applyFont="1" applyBorder="1" applyAlignment="1">
      <alignment horizontal="center" vertical="center"/>
      <protection locked="0"/>
    </xf>
    <xf numFmtId="0" fontId="7" fillId="0" borderId="13" xfId="0" applyFont="1" applyBorder="1" applyAlignment="1">
      <alignment horizontal="center" vertical="center" wrapText="1"/>
      <protection locked="0"/>
    </xf>
    <xf numFmtId="0" fontId="7" fillId="0" borderId="7" xfId="0" applyFont="1" applyBorder="1" applyAlignment="1">
      <alignment horizontal="center" vertical="center" wrapText="1"/>
      <protection locked="0"/>
    </xf>
    <xf numFmtId="0" fontId="7" fillId="0" borderId="0" xfId="0" applyFont="1" applyAlignment="1" applyProtection="1"/>
    <xf numFmtId="0" fontId="7" fillId="0" borderId="11" xfId="0" applyFont="1" applyBorder="1" applyAlignment="1" applyProtection="1">
      <alignment horizontal="center" vertical="center"/>
    </xf>
    <xf numFmtId="0" fontId="7" fillId="0" borderId="11" xfId="0" applyFont="1" applyBorder="1" applyAlignment="1">
      <alignment horizontal="center" vertical="center"/>
      <protection locked="0"/>
    </xf>
    <xf numFmtId="0" fontId="6" fillId="0" borderId="11" xfId="0" applyFont="1" applyBorder="1" applyAlignment="1" applyProtection="1">
      <alignment horizontal="right" vertical="center"/>
    </xf>
    <xf numFmtId="0" fontId="6" fillId="0" borderId="6" xfId="0" applyFont="1" applyBorder="1" applyAlignment="1" applyProtection="1">
      <alignment horizontal="left" vertical="center" wrapText="1" indent="1"/>
    </xf>
    <xf numFmtId="3" fontId="6" fillId="0" borderId="11" xfId="0" applyNumberFormat="1" applyFont="1" applyBorder="1" applyAlignment="1" applyProtection="1">
      <alignment horizontal="right" vertical="center"/>
    </xf>
    <xf numFmtId="0" fontId="6" fillId="0" borderId="6" xfId="0" applyFont="1" applyBorder="1" applyAlignment="1" applyProtection="1">
      <alignment horizontal="left" vertical="center" wrapText="1" indent="2"/>
    </xf>
    <xf numFmtId="0" fontId="10" fillId="0" borderId="0" xfId="0" applyFont="1" applyAlignment="1">
      <alignment horizontal="right"/>
      <protection locked="0"/>
    </xf>
    <xf numFmtId="49" fontId="10" fillId="0" borderId="0" xfId="0" applyNumberFormat="1" applyFont="1" applyAlignment="1">
      <protection locked="0"/>
    </xf>
    <xf numFmtId="0" fontId="3" fillId="0" borderId="0" xfId="0" applyFont="1" applyAlignment="1" applyProtection="1">
      <alignment horizontal="right"/>
    </xf>
    <xf numFmtId="0" fontId="4" fillId="0" borderId="0" xfId="0" applyFont="1" applyAlignment="1">
      <alignment horizontal="center" vertical="center" wrapText="1"/>
      <protection locked="0"/>
    </xf>
    <xf numFmtId="0" fontId="11" fillId="0" borderId="0" xfId="0" applyFont="1" applyAlignment="1">
      <alignment horizontal="center" vertical="center" wrapText="1"/>
      <protection locked="0"/>
    </xf>
    <xf numFmtId="0" fontId="11" fillId="0" borderId="0" xfId="0" applyFont="1" applyAlignment="1">
      <alignment horizontal="center" vertical="center"/>
      <protection locked="0"/>
    </xf>
    <xf numFmtId="0" fontId="11" fillId="0" borderId="0" xfId="0" applyFont="1" applyAlignment="1" applyProtection="1">
      <alignment horizontal="center" vertical="center"/>
    </xf>
    <xf numFmtId="0" fontId="7" fillId="0" borderId="1" xfId="0" applyFont="1" applyBorder="1" applyAlignment="1">
      <alignment horizontal="center" vertical="center"/>
      <protection locked="0"/>
    </xf>
    <xf numFmtId="49" fontId="7" fillId="0" borderId="9" xfId="0" applyNumberFormat="1" applyFont="1" applyBorder="1" applyAlignment="1">
      <alignment horizontal="center" vertical="center" wrapText="1"/>
      <protection locked="0"/>
    </xf>
    <xf numFmtId="0" fontId="7" fillId="0" borderId="9" xfId="0" applyFont="1" applyBorder="1" applyAlignment="1">
      <alignment horizontal="center" vertical="center"/>
      <protection locked="0"/>
    </xf>
    <xf numFmtId="0" fontId="7" fillId="0" borderId="6" xfId="0" applyFont="1" applyBorder="1" applyAlignment="1">
      <alignment horizontal="center" vertical="center"/>
      <protection locked="0"/>
    </xf>
    <xf numFmtId="49" fontId="7" fillId="0" borderId="11" xfId="0" applyNumberFormat="1" applyFont="1" applyBorder="1" applyAlignment="1">
      <alignment horizontal="center" vertical="center" wrapText="1"/>
      <protection locked="0"/>
    </xf>
    <xf numFmtId="49" fontId="7" fillId="0" borderId="11" xfId="0" applyNumberFormat="1" applyFont="1" applyBorder="1" applyAlignment="1">
      <alignment horizontal="center" vertical="center"/>
      <protection locked="0"/>
    </xf>
    <xf numFmtId="0" fontId="6" fillId="0" borderId="6" xfId="0" applyFont="1" applyBorder="1" applyAlignment="1">
      <alignment horizontal="left" vertical="center" wrapText="1"/>
      <protection locked="0"/>
    </xf>
    <xf numFmtId="0" fontId="3" fillId="0" borderId="2" xfId="0" applyFont="1" applyBorder="1" applyAlignment="1">
      <alignment horizontal="center" vertical="center"/>
      <protection locked="0"/>
    </xf>
    <xf numFmtId="0" fontId="3" fillId="0" borderId="3" xfId="0" applyFont="1" applyBorder="1" applyAlignment="1">
      <alignment horizontal="center" vertical="center"/>
      <protection locked="0"/>
    </xf>
    <xf numFmtId="0" fontId="3" fillId="0" borderId="4" xfId="0" applyFont="1" applyBorder="1" applyAlignment="1">
      <alignment horizontal="center" vertical="center"/>
      <protection locked="0"/>
    </xf>
    <xf numFmtId="3" fontId="7" fillId="0" borderId="7" xfId="0" applyNumberFormat="1" applyFont="1" applyBorder="1" applyAlignment="1" applyProtection="1">
      <alignment horizontal="center" vertical="center"/>
    </xf>
    <xf numFmtId="0" fontId="6" fillId="0" borderId="7" xfId="0" applyFont="1" applyBorder="1" applyAlignment="1" applyProtection="1">
      <alignment horizontal="left" vertical="center" wrapText="1" indent="1"/>
    </xf>
    <xf numFmtId="0" fontId="6" fillId="0" borderId="7" xfId="0" applyFont="1" applyBorder="1" applyAlignment="1" applyProtection="1">
      <alignment horizontal="left" vertical="center" wrapText="1" indent="2"/>
    </xf>
    <xf numFmtId="3" fontId="3" fillId="0" borderId="7" xfId="0" applyNumberFormat="1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vertical="center"/>
    </xf>
    <xf numFmtId="0" fontId="7" fillId="0" borderId="8" xfId="0" applyFont="1" applyBorder="1" applyAlignment="1" applyProtection="1">
      <alignment horizontal="center" vertical="center"/>
    </xf>
    <xf numFmtId="0" fontId="7" fillId="0" borderId="9" xfId="0" applyFont="1" applyBorder="1" applyAlignment="1" applyProtection="1">
      <alignment horizontal="center" vertical="center"/>
    </xf>
    <xf numFmtId="0" fontId="7" fillId="0" borderId="12" xfId="0" applyFont="1" applyBorder="1" applyAlignment="1">
      <alignment horizontal="center" vertical="center" wrapText="1"/>
      <protection locked="0"/>
    </xf>
    <xf numFmtId="0" fontId="7" fillId="0" borderId="5" xfId="0" applyFont="1" applyBorder="1" applyAlignment="1">
      <alignment horizontal="center" vertical="center"/>
      <protection locked="0"/>
    </xf>
    <xf numFmtId="0" fontId="3" fillId="0" borderId="0" xfId="0" applyFont="1">
      <alignment vertical="top"/>
      <protection locked="0"/>
    </xf>
    <xf numFmtId="49" fontId="3" fillId="0" borderId="0" xfId="0" applyNumberFormat="1" applyFont="1" applyAlignment="1">
      <protection locked="0"/>
    </xf>
    <xf numFmtId="0" fontId="4" fillId="0" borderId="0" xfId="0" applyFont="1" applyAlignment="1">
      <alignment horizontal="center" vertical="center"/>
      <protection locked="0"/>
    </xf>
    <xf numFmtId="0" fontId="7" fillId="0" borderId="0" xfId="0" applyFont="1" applyAlignment="1">
      <alignment horizontal="left" vertical="center"/>
      <protection locked="0"/>
    </xf>
    <xf numFmtId="0" fontId="7" fillId="0" borderId="2" xfId="0" applyFont="1" applyBorder="1" applyAlignment="1">
      <alignment horizontal="center" vertical="center"/>
      <protection locked="0"/>
    </xf>
    <xf numFmtId="3" fontId="3" fillId="0" borderId="7" xfId="0" applyNumberFormat="1" applyFont="1" applyBorder="1" applyAlignment="1">
      <alignment horizontal="center" vertical="center"/>
      <protection locked="0"/>
    </xf>
    <xf numFmtId="0" fontId="6" fillId="0" borderId="7" xfId="0" applyFont="1" applyBorder="1" applyAlignment="1" applyProtection="1">
      <alignment horizontal="left" vertical="center"/>
    </xf>
    <xf numFmtId="0" fontId="6" fillId="0" borderId="7" xfId="0" applyFont="1" applyBorder="1" applyAlignment="1" applyProtection="1">
      <alignment horizontal="left" vertical="center" indent="1"/>
    </xf>
    <xf numFmtId="176" fontId="8" fillId="2" borderId="7" xfId="0" applyNumberFormat="1" applyFont="1" applyFill="1" applyBorder="1" applyAlignment="1">
      <alignment horizontal="right" vertical="center"/>
      <protection locked="0"/>
    </xf>
    <xf numFmtId="0" fontId="7" fillId="0" borderId="4" xfId="0" applyFont="1" applyBorder="1" applyAlignment="1">
      <alignment horizontal="center" vertical="center"/>
      <protection locked="0"/>
    </xf>
    <xf numFmtId="0" fontId="7" fillId="0" borderId="2" xfId="0" applyFont="1" applyBorder="1" applyAlignment="1">
      <alignment horizontal="center" vertical="center" wrapText="1"/>
      <protection locked="0"/>
    </xf>
    <xf numFmtId="0" fontId="7" fillId="0" borderId="4" xfId="0" applyFont="1" applyBorder="1" applyAlignment="1">
      <alignment horizontal="center" vertical="center" wrapText="1"/>
      <protection locked="0"/>
    </xf>
    <xf numFmtId="0" fontId="6" fillId="0" borderId="3" xfId="0" applyFont="1" applyBorder="1" applyAlignment="1">
      <alignment horizontal="left" vertical="center"/>
      <protection locked="0"/>
    </xf>
    <xf numFmtId="0" fontId="6" fillId="0" borderId="4" xfId="0" applyFont="1" applyBorder="1" applyAlignment="1">
      <alignment horizontal="left" vertical="center"/>
      <protection locked="0"/>
    </xf>
    <xf numFmtId="0" fontId="12" fillId="0" borderId="0" xfId="0" applyFont="1" applyAlignment="1" applyProtection="1">
      <alignment horizontal="center" vertical="center"/>
    </xf>
    <xf numFmtId="0" fontId="3" fillId="0" borderId="0" xfId="0" applyFont="1" applyAlignment="1" applyProtection="1">
      <alignment horizontal="center"/>
    </xf>
    <xf numFmtId="0" fontId="13" fillId="0" borderId="0" xfId="0" applyFont="1" applyAlignment="1" applyProtection="1">
      <alignment horizontal="center" wrapText="1"/>
    </xf>
    <xf numFmtId="0" fontId="3" fillId="0" borderId="0" xfId="0" applyFont="1" applyAlignment="1" applyProtection="1">
      <alignment horizontal="center" wrapText="1"/>
    </xf>
    <xf numFmtId="0" fontId="14" fillId="0" borderId="6" xfId="0" applyFont="1" applyBorder="1" applyAlignment="1">
      <alignment horizontal="center" vertical="center" wrapText="1"/>
      <protection locked="0"/>
    </xf>
    <xf numFmtId="0" fontId="15" fillId="0" borderId="7" xfId="0" applyFont="1" applyBorder="1" applyAlignment="1">
      <alignment horizontal="center" vertical="center"/>
      <protection locked="0"/>
    </xf>
    <xf numFmtId="0" fontId="16" fillId="0" borderId="7" xfId="0" applyFont="1" applyBorder="1" applyAlignment="1">
      <alignment horizontal="center" vertical="center"/>
      <protection locked="0"/>
    </xf>
    <xf numFmtId="0" fontId="17" fillId="0" borderId="7" xfId="0" applyFont="1" applyBorder="1" applyAlignment="1" applyProtection="1">
      <alignment horizontal="center" vertical="center"/>
    </xf>
    <xf numFmtId="0" fontId="17" fillId="0" borderId="2" xfId="0" applyFont="1" applyBorder="1" applyAlignment="1" applyProtection="1">
      <alignment horizontal="center" vertical="center"/>
    </xf>
    <xf numFmtId="176" fontId="18" fillId="0" borderId="7" xfId="0" applyNumberFormat="1" applyFont="1" applyBorder="1" applyAlignment="1" applyProtection="1">
      <alignment horizontal="right" vertical="center"/>
    </xf>
    <xf numFmtId="176" fontId="18" fillId="0" borderId="7" xfId="0" applyNumberFormat="1" applyFont="1" applyBorder="1" applyAlignment="1" applyProtection="1">
      <alignment horizontal="center" vertical="center"/>
    </xf>
    <xf numFmtId="0" fontId="3" fillId="0" borderId="0" xfId="0" applyFont="1" applyProtection="1">
      <alignment vertical="top"/>
    </xf>
    <xf numFmtId="0" fontId="19" fillId="0" borderId="0" xfId="0" applyFont="1" applyAlignment="1" applyProtection="1">
      <alignment horizontal="center" vertical="center"/>
    </xf>
    <xf numFmtId="0" fontId="3" fillId="0" borderId="0" xfId="0" applyFont="1" applyAlignment="1">
      <alignment horizontal="left" vertical="center"/>
      <protection locked="0"/>
    </xf>
    <xf numFmtId="49" fontId="7" fillId="0" borderId="2" xfId="0" applyNumberFormat="1" applyFont="1" applyBorder="1" applyAlignment="1" applyProtection="1">
      <alignment horizontal="center" vertical="center" wrapText="1"/>
    </xf>
    <xf numFmtId="49" fontId="7" fillId="0" borderId="4" xfId="0" applyNumberFormat="1" applyFont="1" applyBorder="1" applyAlignment="1" applyProtection="1">
      <alignment horizontal="center" vertical="center" wrapText="1"/>
    </xf>
    <xf numFmtId="49" fontId="7" fillId="0" borderId="7" xfId="0" applyNumberFormat="1" applyFont="1" applyBorder="1" applyAlignment="1" applyProtection="1">
      <alignment horizontal="center" vertical="center"/>
    </xf>
    <xf numFmtId="49" fontId="7" fillId="0" borderId="7" xfId="0" applyNumberFormat="1" applyFont="1" applyBorder="1" applyAlignment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/>
    </xf>
    <xf numFmtId="0" fontId="20" fillId="0" borderId="0" xfId="0" applyFont="1" applyAlignment="1" applyProtection="1">
      <alignment horizontal="center" vertical="center"/>
    </xf>
    <xf numFmtId="0" fontId="21" fillId="0" borderId="0" xfId="0" applyFont="1" applyAlignment="1" applyProtection="1">
      <alignment horizontal="center" vertical="center"/>
    </xf>
    <xf numFmtId="0" fontId="6" fillId="0" borderId="7" xfId="0" applyFont="1" applyBorder="1" applyAlignment="1" applyProtection="1">
      <alignment vertical="center"/>
    </xf>
    <xf numFmtId="0" fontId="6" fillId="0" borderId="7" xfId="0" applyFont="1" applyBorder="1" applyAlignment="1">
      <alignment vertical="center"/>
      <protection locked="0"/>
    </xf>
    <xf numFmtId="0" fontId="8" fillId="0" borderId="7" xfId="0" applyFont="1" applyBorder="1" applyAlignment="1">
      <alignment vertical="center"/>
      <protection locked="0"/>
    </xf>
    <xf numFmtId="0" fontId="8" fillId="0" borderId="4" xfId="0" applyFont="1" applyBorder="1" applyAlignment="1">
      <alignment horizontal="left" vertical="center"/>
      <protection locked="0"/>
    </xf>
    <xf numFmtId="0" fontId="8" fillId="0" borderId="6" xfId="0" applyFont="1" applyBorder="1" applyAlignment="1">
      <alignment vertical="center"/>
      <protection locked="0"/>
    </xf>
    <xf numFmtId="0" fontId="8" fillId="0" borderId="11" xfId="0" applyFont="1" applyBorder="1" applyAlignment="1">
      <alignment horizontal="left" vertical="center"/>
      <protection locked="0"/>
    </xf>
    <xf numFmtId="0" fontId="8" fillId="0" borderId="6" xfId="0" applyFont="1" applyBorder="1" applyAlignment="1">
      <alignment horizontal="left" vertical="center"/>
      <protection locked="0"/>
    </xf>
    <xf numFmtId="0" fontId="22" fillId="0" borderId="6" xfId="0" applyFont="1" applyBorder="1" applyAlignment="1">
      <alignment vertical="center"/>
      <protection locked="0"/>
    </xf>
    <xf numFmtId="0" fontId="23" fillId="0" borderId="6" xfId="0" applyFont="1" applyBorder="1" applyAlignment="1">
      <alignment horizontal="center" vertical="center"/>
      <protection locked="0"/>
    </xf>
    <xf numFmtId="176" fontId="23" fillId="0" borderId="7" xfId="0" applyNumberFormat="1" applyFont="1" applyBorder="1" applyAlignment="1">
      <alignment horizontal="right" vertical="center"/>
      <protection locked="0"/>
    </xf>
    <xf numFmtId="0" fontId="6" fillId="0" borderId="7" xfId="0" applyFont="1" applyBorder="1" applyAlignment="1" applyProtection="1">
      <alignment horizontal="center" vertical="center"/>
    </xf>
    <xf numFmtId="0" fontId="24" fillId="0" borderId="0" xfId="0" applyFont="1">
      <alignment vertical="top"/>
      <protection locked="0"/>
    </xf>
    <xf numFmtId="0" fontId="25" fillId="0" borderId="0" xfId="0" applyFont="1" applyAlignment="1" applyProtection="1">
      <alignment vertical="center"/>
    </xf>
    <xf numFmtId="0" fontId="26" fillId="0" borderId="0" xfId="0" applyFont="1" applyAlignment="1" applyProtection="1">
      <alignment horizontal="center" vertical="center"/>
    </xf>
    <xf numFmtId="0" fontId="6" fillId="0" borderId="0" xfId="0" applyFont="1" applyAlignment="1">
      <alignment horizontal="left" vertical="center" wrapText="1"/>
      <protection locked="0"/>
    </xf>
    <xf numFmtId="0" fontId="3" fillId="0" borderId="0" xfId="0" applyFont="1" applyAlignment="1" applyProtection="1">
      <alignment horizontal="left" vertical="center" wrapText="1"/>
    </xf>
    <xf numFmtId="3" fontId="7" fillId="2" borderId="7" xfId="0" applyNumberFormat="1" applyFont="1" applyFill="1" applyBorder="1" applyAlignment="1" applyProtection="1">
      <alignment horizontal="center" vertical="center"/>
    </xf>
    <xf numFmtId="0" fontId="6" fillId="2" borderId="7" xfId="0" applyFont="1" applyFill="1" applyBorder="1" applyAlignment="1" applyProtection="1">
      <alignment horizontal="left" vertical="center"/>
    </xf>
    <xf numFmtId="0" fontId="6" fillId="2" borderId="7" xfId="0" applyFont="1" applyFill="1" applyBorder="1" applyAlignment="1" applyProtection="1">
      <alignment vertical="center"/>
    </xf>
    <xf numFmtId="0" fontId="22" fillId="2" borderId="7" xfId="0" applyFont="1" applyFill="1" applyBorder="1" applyAlignment="1">
      <alignment horizontal="left" vertical="center" wrapText="1" indent="1"/>
      <protection locked="0"/>
    </xf>
    <xf numFmtId="0" fontId="22" fillId="2" borderId="7" xfId="0" applyFont="1" applyFill="1" applyBorder="1" applyAlignment="1" applyProtection="1">
      <alignment horizontal="left" vertical="center" wrapText="1" indent="1"/>
    </xf>
    <xf numFmtId="0" fontId="3" fillId="2" borderId="7" xfId="0" applyFont="1" applyFill="1" applyBorder="1" applyAlignment="1">
      <alignment horizontal="left" vertical="center" wrapText="1" indent="2"/>
      <protection locked="0"/>
    </xf>
    <xf numFmtId="0" fontId="3" fillId="2" borderId="7" xfId="0" applyFont="1" applyFill="1" applyBorder="1" applyAlignment="1" applyProtection="1">
      <alignment horizontal="left" vertical="center" wrapText="1" indent="2"/>
    </xf>
    <xf numFmtId="0" fontId="13" fillId="2" borderId="7" xfId="0" applyFont="1" applyFill="1" applyBorder="1" applyAlignment="1" applyProtection="1">
      <alignment horizontal="left" vertical="center" wrapText="1" indent="2"/>
    </xf>
    <xf numFmtId="0" fontId="13" fillId="2" borderId="7" xfId="0" applyFont="1" applyFill="1" applyBorder="1" applyAlignment="1">
      <alignment horizontal="left" vertical="center" wrapText="1" indent="2"/>
      <protection locked="0"/>
    </xf>
    <xf numFmtId="176" fontId="18" fillId="0" borderId="7" xfId="0" applyNumberFormat="1" applyFont="1" applyBorder="1" applyAlignment="1">
      <alignment horizontal="right" vertical="center"/>
      <protection locked="0"/>
    </xf>
    <xf numFmtId="0" fontId="3" fillId="2" borderId="7" xfId="0" applyFont="1" applyFill="1" applyBorder="1" applyAlignment="1">
      <alignment horizontal="center" vertical="center" wrapText="1"/>
      <protection locked="0"/>
    </xf>
    <xf numFmtId="0" fontId="3" fillId="2" borderId="7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8" fillId="0" borderId="0" xfId="0" applyFont="1" applyAlignment="1" applyProtection="1">
      <alignment horizontal="center" vertical="center"/>
    </xf>
    <xf numFmtId="0" fontId="3" fillId="0" borderId="1" xfId="0" applyFont="1" applyBorder="1" applyAlignment="1">
      <alignment horizontal="center" vertical="center" wrapText="1"/>
      <protection locked="0"/>
    </xf>
    <xf numFmtId="0" fontId="3" fillId="0" borderId="9" xfId="0" applyFont="1" applyBorder="1" applyAlignment="1">
      <alignment horizontal="center" vertical="center" wrapText="1"/>
      <protection locked="0"/>
    </xf>
    <xf numFmtId="0" fontId="3" fillId="0" borderId="3" xfId="0" applyFont="1" applyBorder="1" applyAlignment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center" vertical="center" wrapText="1"/>
    </xf>
    <xf numFmtId="0" fontId="3" fillId="0" borderId="5" xfId="0" applyFont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center" vertical="center"/>
    </xf>
    <xf numFmtId="0" fontId="3" fillId="0" borderId="10" xfId="0" applyFont="1" applyBorder="1" applyAlignment="1">
      <alignment horizontal="center" vertical="center" wrapText="1"/>
      <protection locked="0"/>
    </xf>
    <xf numFmtId="0" fontId="3" fillId="0" borderId="6" xfId="0" applyFont="1" applyBorder="1" applyAlignment="1" applyProtection="1">
      <alignment horizontal="center" vertical="center" wrapText="1"/>
    </xf>
    <xf numFmtId="0" fontId="3" fillId="0" borderId="11" xfId="0" applyFont="1" applyBorder="1" applyAlignment="1" applyProtection="1">
      <alignment horizontal="center" vertical="center" wrapText="1"/>
    </xf>
    <xf numFmtId="0" fontId="3" fillId="0" borderId="11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vertical="center" wrapText="1"/>
    </xf>
    <xf numFmtId="0" fontId="6" fillId="0" borderId="11" xfId="0" applyFont="1" applyBorder="1" applyAlignment="1" applyProtection="1">
      <alignment vertical="center" wrapText="1"/>
    </xf>
    <xf numFmtId="0" fontId="6" fillId="0" borderId="11" xfId="0" applyFont="1" applyBorder="1" applyAlignment="1" applyProtection="1">
      <alignment horizontal="left" vertical="center" wrapText="1" indent="1"/>
    </xf>
    <xf numFmtId="0" fontId="6" fillId="0" borderId="6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vertical="center"/>
    </xf>
    <xf numFmtId="0" fontId="25" fillId="0" borderId="0" xfId="0" applyFont="1" applyProtection="1">
      <alignment vertical="top"/>
    </xf>
    <xf numFmtId="0" fontId="28" fillId="0" borderId="0" xfId="0" applyFont="1" applyAlignment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 wrapText="1"/>
    </xf>
    <xf numFmtId="0" fontId="3" fillId="0" borderId="13" xfId="0" applyFont="1" applyBorder="1" applyAlignment="1" applyProtection="1">
      <alignment horizontal="center" vertical="center"/>
    </xf>
    <xf numFmtId="0" fontId="6" fillId="0" borderId="11" xfId="0" applyFont="1" applyBorder="1" applyAlignment="1">
      <alignment horizontal="center" vertical="center"/>
      <protection locked="0"/>
    </xf>
    <xf numFmtId="0" fontId="3" fillId="3" borderId="4" xfId="0" applyFont="1" applyFill="1" applyBorder="1" applyAlignment="1">
      <alignment horizontal="center" vertical="center" wrapText="1"/>
      <protection locked="0"/>
    </xf>
    <xf numFmtId="0" fontId="29" fillId="0" borderId="0" xfId="0" applyFont="1" applyAlignment="1" applyProtection="1">
      <alignment horizontal="center" vertical="top"/>
    </xf>
    <xf numFmtId="0" fontId="30" fillId="0" borderId="0" xfId="0" applyFont="1" applyAlignment="1" applyProtection="1">
      <alignment horizontal="center" vertical="center"/>
    </xf>
    <xf numFmtId="0" fontId="8" fillId="0" borderId="7" xfId="0" applyFont="1" applyBorder="1" applyAlignment="1">
      <alignment horizontal="left" vertical="center"/>
      <protection locked="0"/>
    </xf>
    <xf numFmtId="0" fontId="31" fillId="0" borderId="6" xfId="0" applyFont="1" applyBorder="1" applyAlignment="1" applyProtection="1">
      <alignment horizontal="center" vertical="center"/>
    </xf>
    <xf numFmtId="0" fontId="31" fillId="0" borderId="7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left" vertical="center"/>
    </xf>
    <xf numFmtId="0" fontId="31" fillId="0" borderId="6" xfId="0" applyFont="1" applyBorder="1" applyAlignment="1">
      <alignment horizontal="center" vertical="center"/>
      <protection locked="0"/>
    </xf>
    <xf numFmtId="0" fontId="32" fillId="0" borderId="0" xfId="0" applyFont="1" applyAlignment="1">
      <alignment horizontal="justify" vertical="top"/>
      <protection locked="0"/>
    </xf>
    <xf numFmtId="0" fontId="22" fillId="2" borderId="7" xfId="0" applyFont="1" applyFill="1" applyBorder="1" applyAlignment="1" applyProtection="1" quotePrefix="1">
      <alignment horizontal="left" vertical="center" wrapText="1" indent="1"/>
    </xf>
    <xf numFmtId="0" fontId="3" fillId="2" borderId="7" xfId="0" applyFont="1" applyFill="1" applyBorder="1" applyAlignment="1" applyProtection="1" quotePrefix="1">
      <alignment horizontal="left" vertical="center" wrapText="1" indent="2"/>
    </xf>
    <xf numFmtId="0" fontId="13" fillId="2" borderId="7" xfId="0" applyFont="1" applyFill="1" applyBorder="1" applyAlignment="1" applyProtection="1" quotePrefix="1">
      <alignment horizontal="left" vertical="center" wrapText="1" indent="2"/>
    </xf>
    <xf numFmtId="0" fontId="6" fillId="0" borderId="7" xfId="0" applyFont="1" applyBorder="1" applyAlignment="1" applyProtection="1" quotePrefix="1">
      <alignment horizontal="left" vertical="center" wrapText="1" indent="2"/>
    </xf>
    <xf numFmtId="0" fontId="6" fillId="0" borderId="6" xfId="0" applyFont="1" applyBorder="1" applyAlignment="1" applyProtection="1" quotePrefix="1">
      <alignment horizontal="left" vertical="center" wrapText="1" indent="2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umberStyle" xfId="49"/>
    <cellStyle name="TextStyle" xfId="50"/>
    <cellStyle name="MoneyStyle" xfId="51"/>
    <cellStyle name="TimeStyle" xfId="52"/>
    <cellStyle name="DateStyle" xfId="53"/>
    <cellStyle name="DateTimeStyle" xfId="54"/>
    <cellStyle name="PercentStyle" xfId="55"/>
    <cellStyle name="IntegralNumberStyle" xfId="56"/>
    <cellStyle name="Normal" xfId="5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'Calibri Light'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O39"/>
  <sheetViews>
    <sheetView showZeros="0" workbookViewId="0">
      <pane ySplit="1" topLeftCell="A14" activePane="bottomLeft" state="frozen"/>
      <selection/>
      <selection pane="bottomLeft" activeCell="B35" sqref="B35"/>
    </sheetView>
  </sheetViews>
  <sheetFormatPr defaultColWidth="9.14285714285714" defaultRowHeight="12" customHeight="1"/>
  <cols>
    <col min="1" max="1" width="31.847619047619" customWidth="1"/>
    <col min="2" max="2" width="35.5714285714286" customWidth="1"/>
    <col min="3" max="3" width="36.5714285714286" customWidth="1"/>
    <col min="4" max="4" width="33.847619047619" customWidth="1"/>
    <col min="15" max="15" width="10.5714285714286"/>
  </cols>
  <sheetData>
    <row r="1" customHeight="1" spans="1:4">
      <c r="A1" s="1"/>
      <c r="B1" s="1"/>
      <c r="C1" s="1"/>
      <c r="D1" s="1"/>
    </row>
    <row r="2" ht="15" customHeight="1" spans="4:4">
      <c r="D2" s="40" t="s">
        <v>0</v>
      </c>
    </row>
    <row r="3" ht="36" customHeight="1" spans="1:4">
      <c r="A3" s="6" t="str">
        <f>"2025"&amp;"年部门财务收支预算总表"</f>
        <v>2025年部门财务收支预算总表</v>
      </c>
      <c r="B3" s="215"/>
      <c r="C3" s="215"/>
      <c r="D3" s="215"/>
    </row>
    <row r="4" ht="18.75" customHeight="1" spans="1:4">
      <c r="A4" s="42" t="str">
        <f>"单位名称："&amp;"沧源佤族自治县芒卡镇"</f>
        <v>单位名称：沧源佤族自治县芒卡镇</v>
      </c>
      <c r="B4" s="216"/>
      <c r="C4" s="216"/>
      <c r="D4" s="40" t="s">
        <v>1</v>
      </c>
    </row>
    <row r="5" ht="18.75" customHeight="1" spans="1:4">
      <c r="A5" s="13" t="s">
        <v>2</v>
      </c>
      <c r="B5" s="15"/>
      <c r="C5" s="13" t="s">
        <v>3</v>
      </c>
      <c r="D5" s="15"/>
    </row>
    <row r="6" ht="18.75" customHeight="1" spans="1:4">
      <c r="A6" s="32" t="s">
        <v>4</v>
      </c>
      <c r="B6" s="32" t="str">
        <f t="shared" ref="B6:D6" si="0">"2025"&amp;"年预算数"</f>
        <v>2025年预算数</v>
      </c>
      <c r="C6" s="32" t="s">
        <v>5</v>
      </c>
      <c r="D6" s="32" t="str">
        <f t="shared" si="0"/>
        <v>2025年预算数</v>
      </c>
    </row>
    <row r="7" ht="18.75" customHeight="1" spans="1:4">
      <c r="A7" s="34"/>
      <c r="B7" s="34"/>
      <c r="C7" s="34"/>
      <c r="D7" s="34"/>
    </row>
    <row r="8" ht="18.75" customHeight="1" spans="1:4">
      <c r="A8" s="133" t="s">
        <v>6</v>
      </c>
      <c r="B8" s="24">
        <v>13719602.44</v>
      </c>
      <c r="C8" s="133" t="s">
        <v>7</v>
      </c>
      <c r="D8" s="24">
        <v>4019391.92</v>
      </c>
    </row>
    <row r="9" ht="18.75" customHeight="1" spans="1:4">
      <c r="A9" s="133" t="s">
        <v>8</v>
      </c>
      <c r="B9" s="24"/>
      <c r="C9" s="133" t="s">
        <v>9</v>
      </c>
      <c r="D9" s="24"/>
    </row>
    <row r="10" ht="18.75" customHeight="1" spans="1:4">
      <c r="A10" s="133" t="s">
        <v>10</v>
      </c>
      <c r="B10" s="24"/>
      <c r="C10" s="133" t="s">
        <v>11</v>
      </c>
      <c r="D10" s="24">
        <v>1000</v>
      </c>
    </row>
    <row r="11" ht="18.75" customHeight="1" spans="1:4">
      <c r="A11" s="133" t="s">
        <v>12</v>
      </c>
      <c r="B11" s="24"/>
      <c r="C11" s="133" t="s">
        <v>13</v>
      </c>
      <c r="D11" s="24"/>
    </row>
    <row r="12" ht="18.75" customHeight="1" spans="1:4">
      <c r="A12" s="217" t="s">
        <v>14</v>
      </c>
      <c r="B12" s="24"/>
      <c r="C12" s="166" t="s">
        <v>15</v>
      </c>
      <c r="D12" s="24"/>
    </row>
    <row r="13" ht="18.75" customHeight="1" spans="1:4">
      <c r="A13" s="169" t="s">
        <v>16</v>
      </c>
      <c r="B13" s="24"/>
      <c r="C13" s="168" t="s">
        <v>17</v>
      </c>
      <c r="D13" s="24"/>
    </row>
    <row r="14" ht="18.75" customHeight="1" spans="1:4">
      <c r="A14" s="169" t="s">
        <v>18</v>
      </c>
      <c r="B14" s="24"/>
      <c r="C14" s="168" t="s">
        <v>19</v>
      </c>
      <c r="D14" s="24">
        <v>358606.97</v>
      </c>
    </row>
    <row r="15" ht="18.75" customHeight="1" spans="1:4">
      <c r="A15" s="169" t="s">
        <v>20</v>
      </c>
      <c r="B15" s="24"/>
      <c r="C15" s="168" t="s">
        <v>21</v>
      </c>
      <c r="D15" s="24">
        <v>1379696.6</v>
      </c>
    </row>
    <row r="16" ht="18.75" customHeight="1" spans="1:4">
      <c r="A16" s="169" t="s">
        <v>22</v>
      </c>
      <c r="B16" s="24"/>
      <c r="C16" s="168" t="s">
        <v>23</v>
      </c>
      <c r="D16" s="24">
        <v>378233.85</v>
      </c>
    </row>
    <row r="17" ht="18.75" customHeight="1" spans="1:4">
      <c r="A17" s="169" t="s">
        <v>24</v>
      </c>
      <c r="B17" s="24"/>
      <c r="C17" s="169" t="s">
        <v>25</v>
      </c>
      <c r="D17" s="24"/>
    </row>
    <row r="18" ht="18.75" customHeight="1" spans="1:4">
      <c r="A18" s="169" t="s">
        <v>26</v>
      </c>
      <c r="B18" s="24"/>
      <c r="C18" s="169" t="s">
        <v>27</v>
      </c>
      <c r="D18" s="24"/>
    </row>
    <row r="19" ht="18.75" customHeight="1" spans="1:4">
      <c r="A19" s="170" t="s">
        <v>26</v>
      </c>
      <c r="B19" s="24"/>
      <c r="C19" s="168" t="s">
        <v>28</v>
      </c>
      <c r="D19" s="24">
        <v>6946203.9</v>
      </c>
    </row>
    <row r="20" ht="18.75" customHeight="1" spans="1:4">
      <c r="A20" s="170" t="s">
        <v>26</v>
      </c>
      <c r="B20" s="24"/>
      <c r="C20" s="168" t="s">
        <v>29</v>
      </c>
      <c r="D20" s="24"/>
    </row>
    <row r="21" ht="18.75" customHeight="1" spans="1:15">
      <c r="A21" s="170" t="s">
        <v>26</v>
      </c>
      <c r="B21" s="24"/>
      <c r="C21" s="168" t="s">
        <v>30</v>
      </c>
      <c r="D21" s="24"/>
      <c r="M21">
        <v>13719602.44</v>
      </c>
      <c r="N21">
        <v>13574287.96</v>
      </c>
      <c r="O21">
        <f>M21-N21</f>
        <v>145314.479999999</v>
      </c>
    </row>
    <row r="22" ht="18.75" customHeight="1" spans="1:13">
      <c r="A22" s="170" t="s">
        <v>26</v>
      </c>
      <c r="B22" s="24"/>
      <c r="C22" s="168" t="s">
        <v>31</v>
      </c>
      <c r="D22" s="24"/>
      <c r="M22" s="222"/>
    </row>
    <row r="23" ht="18.75" customHeight="1" spans="1:4">
      <c r="A23" s="170" t="s">
        <v>26</v>
      </c>
      <c r="B23" s="24"/>
      <c r="C23" s="168" t="s">
        <v>32</v>
      </c>
      <c r="D23" s="24"/>
    </row>
    <row r="24" ht="18.75" customHeight="1" spans="1:4">
      <c r="A24" s="170" t="s">
        <v>26</v>
      </c>
      <c r="B24" s="24"/>
      <c r="C24" s="168" t="s">
        <v>33</v>
      </c>
      <c r="D24" s="24"/>
    </row>
    <row r="25" ht="18.75" customHeight="1" spans="1:4">
      <c r="A25" s="170" t="s">
        <v>26</v>
      </c>
      <c r="B25" s="24"/>
      <c r="C25" s="168" t="s">
        <v>34</v>
      </c>
      <c r="D25" s="24"/>
    </row>
    <row r="26" ht="18.75" customHeight="1" spans="1:4">
      <c r="A26" s="170" t="s">
        <v>26</v>
      </c>
      <c r="B26" s="24"/>
      <c r="C26" s="168" t="s">
        <v>35</v>
      </c>
      <c r="D26" s="24">
        <v>636469.2</v>
      </c>
    </row>
    <row r="27" ht="18.75" customHeight="1" spans="1:4">
      <c r="A27" s="170" t="s">
        <v>26</v>
      </c>
      <c r="B27" s="24"/>
      <c r="C27" s="168" t="s">
        <v>36</v>
      </c>
      <c r="D27" s="24"/>
    </row>
    <row r="28" ht="18.75" customHeight="1" spans="1:4">
      <c r="A28" s="170" t="s">
        <v>26</v>
      </c>
      <c r="B28" s="24"/>
      <c r="C28" s="168" t="s">
        <v>37</v>
      </c>
      <c r="D28" s="24"/>
    </row>
    <row r="29" ht="18.75" customHeight="1" spans="1:4">
      <c r="A29" s="170" t="s">
        <v>26</v>
      </c>
      <c r="B29" s="24"/>
      <c r="C29" s="168" t="s">
        <v>38</v>
      </c>
      <c r="D29" s="24"/>
    </row>
    <row r="30" ht="18.75" customHeight="1" spans="1:4">
      <c r="A30" s="170" t="s">
        <v>26</v>
      </c>
      <c r="B30" s="24"/>
      <c r="C30" s="168" t="s">
        <v>39</v>
      </c>
      <c r="D30" s="24"/>
    </row>
    <row r="31" ht="18.75" customHeight="1" spans="1:4">
      <c r="A31" s="171" t="s">
        <v>26</v>
      </c>
      <c r="B31" s="24"/>
      <c r="C31" s="169" t="s">
        <v>40</v>
      </c>
      <c r="D31" s="24"/>
    </row>
    <row r="32" ht="18.75" customHeight="1" spans="1:4">
      <c r="A32" s="171" t="s">
        <v>26</v>
      </c>
      <c r="B32" s="24"/>
      <c r="C32" s="169" t="s">
        <v>41</v>
      </c>
      <c r="D32" s="24"/>
    </row>
    <row r="33" ht="18.75" customHeight="1" spans="1:4">
      <c r="A33" s="171" t="s">
        <v>26</v>
      </c>
      <c r="B33" s="24"/>
      <c r="C33" s="169" t="s">
        <v>42</v>
      </c>
      <c r="D33" s="24"/>
    </row>
    <row r="34" ht="18.75" customHeight="1" spans="1:4">
      <c r="A34" s="218"/>
      <c r="B34" s="172"/>
      <c r="C34" s="169" t="s">
        <v>43</v>
      </c>
      <c r="D34" s="24"/>
    </row>
    <row r="35" ht="18.75" customHeight="1" spans="1:4">
      <c r="A35" s="218" t="s">
        <v>44</v>
      </c>
      <c r="B35" s="172">
        <f>SUM(B8:B12)</f>
        <v>13719602.44</v>
      </c>
      <c r="C35" s="219" t="s">
        <v>45</v>
      </c>
      <c r="D35" s="172">
        <v>13719602.44</v>
      </c>
    </row>
    <row r="36" ht="18.75" customHeight="1" spans="1:4">
      <c r="A36" s="220" t="s">
        <v>46</v>
      </c>
      <c r="B36" s="24"/>
      <c r="C36" s="133" t="s">
        <v>47</v>
      </c>
      <c r="D36" s="24"/>
    </row>
    <row r="37" ht="18.75" customHeight="1" spans="1:4">
      <c r="A37" s="220" t="s">
        <v>48</v>
      </c>
      <c r="B37" s="24"/>
      <c r="C37" s="133" t="s">
        <v>48</v>
      </c>
      <c r="D37" s="24"/>
    </row>
    <row r="38" ht="18.75" customHeight="1" spans="1:4">
      <c r="A38" s="220" t="s">
        <v>49</v>
      </c>
      <c r="B38" s="24">
        <f>B36-B37</f>
        <v>0</v>
      </c>
      <c r="C38" s="133" t="s">
        <v>50</v>
      </c>
      <c r="D38" s="24"/>
    </row>
    <row r="39" ht="18.75" customHeight="1" spans="1:4">
      <c r="A39" s="221" t="s">
        <v>51</v>
      </c>
      <c r="B39" s="172">
        <f t="shared" ref="B39:D39" si="1">B35+B36</f>
        <v>13719602.44</v>
      </c>
      <c r="C39" s="219" t="s">
        <v>52</v>
      </c>
      <c r="D39" s="172">
        <f t="shared" si="1"/>
        <v>13719602.44</v>
      </c>
    </row>
  </sheetData>
  <mergeCells count="8">
    <mergeCell ref="A3:D3"/>
    <mergeCell ref="A4:B4"/>
    <mergeCell ref="A5:B5"/>
    <mergeCell ref="C5:D5"/>
    <mergeCell ref="A6:A7"/>
    <mergeCell ref="B6:B7"/>
    <mergeCell ref="C6:C7"/>
    <mergeCell ref="D6:D7"/>
  </mergeCells>
  <printOptions horizontalCentered="1"/>
  <pageMargins left="0.39" right="0.39" top="0.51" bottom="0.51" header="0.31" footer="0.31"/>
  <pageSetup paperSize="9" scale="83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11"/>
  <sheetViews>
    <sheetView showZeros="0" workbookViewId="0">
      <pane ySplit="1" topLeftCell="A8" activePane="bottomLeft" state="frozen"/>
      <selection/>
      <selection pane="bottomLeft" activeCell="A11" sqref="A11"/>
    </sheetView>
  </sheetViews>
  <sheetFormatPr defaultColWidth="9.14285714285714" defaultRowHeight="14.25" customHeight="1" outlineLevelCol="5"/>
  <cols>
    <col min="1" max="1" width="32.1428571428571" customWidth="1"/>
    <col min="2" max="2" width="16.847619047619" customWidth="1"/>
    <col min="3" max="3" width="32.1428571428571" customWidth="1"/>
    <col min="4" max="6" width="28.5714285714286" customWidth="1"/>
  </cols>
  <sheetData>
    <row r="1" customHeight="1" spans="1:6">
      <c r="A1" s="1"/>
      <c r="B1" s="1"/>
      <c r="C1" s="1"/>
      <c r="D1" s="1"/>
      <c r="E1" s="1"/>
      <c r="F1" s="1"/>
    </row>
    <row r="2" ht="15" customHeight="1" spans="1:6">
      <c r="A2" s="101">
        <v>1</v>
      </c>
      <c r="B2" s="102">
        <v>0</v>
      </c>
      <c r="C2" s="101">
        <v>1</v>
      </c>
      <c r="D2" s="103"/>
      <c r="E2" s="103"/>
      <c r="F2" s="40" t="s">
        <v>435</v>
      </c>
    </row>
    <row r="3" ht="32.25" customHeight="1" spans="1:6">
      <c r="A3" s="104" t="str">
        <f>"2025"&amp;"年部门政府性基金预算支出预算表"</f>
        <v>2025年部门政府性基金预算支出预算表</v>
      </c>
      <c r="B3" s="105" t="s">
        <v>436</v>
      </c>
      <c r="C3" s="106"/>
      <c r="D3" s="107"/>
      <c r="E3" s="107"/>
      <c r="F3" s="107"/>
    </row>
    <row r="4" ht="18.75" customHeight="1" spans="1:6">
      <c r="A4" s="8" t="str">
        <f>"单位名称："&amp;"沧源佤族自治县芒卡镇"</f>
        <v>单位名称：沧源佤族自治县芒卡镇</v>
      </c>
      <c r="B4" s="8" t="s">
        <v>437</v>
      </c>
      <c r="C4" s="101"/>
      <c r="D4" s="103"/>
      <c r="E4" s="103"/>
      <c r="F4" s="40" t="s">
        <v>1</v>
      </c>
    </row>
    <row r="5" ht="18.75" customHeight="1" spans="1:6">
      <c r="A5" s="108" t="s">
        <v>230</v>
      </c>
      <c r="B5" s="109" t="s">
        <v>76</v>
      </c>
      <c r="C5" s="110" t="s">
        <v>77</v>
      </c>
      <c r="D5" s="14" t="s">
        <v>438</v>
      </c>
      <c r="E5" s="14"/>
      <c r="F5" s="15"/>
    </row>
    <row r="6" ht="18.75" customHeight="1" spans="1:6">
      <c r="A6" s="111"/>
      <c r="B6" s="112"/>
      <c r="C6" s="96"/>
      <c r="D6" s="95" t="s">
        <v>56</v>
      </c>
      <c r="E6" s="95" t="s">
        <v>78</v>
      </c>
      <c r="F6" s="95" t="s">
        <v>79</v>
      </c>
    </row>
    <row r="7" ht="18.75" customHeight="1" spans="1:6">
      <c r="A7" s="111">
        <v>1</v>
      </c>
      <c r="B7" s="113" t="s">
        <v>209</v>
      </c>
      <c r="C7" s="96">
        <v>3</v>
      </c>
      <c r="D7" s="95">
        <v>4</v>
      </c>
      <c r="E7" s="95">
        <v>5</v>
      </c>
      <c r="F7" s="95">
        <v>6</v>
      </c>
    </row>
    <row r="8" ht="18.75" customHeight="1" spans="1:6">
      <c r="A8" s="114"/>
      <c r="B8" s="83"/>
      <c r="C8" s="83"/>
      <c r="D8" s="24"/>
      <c r="E8" s="24"/>
      <c r="F8" s="24"/>
    </row>
    <row r="9" ht="18.75" customHeight="1" spans="1:6">
      <c r="A9" s="114"/>
      <c r="B9" s="83"/>
      <c r="C9" s="83"/>
      <c r="D9" s="24"/>
      <c r="E9" s="24"/>
      <c r="F9" s="24"/>
    </row>
    <row r="10" ht="18.75" customHeight="1" spans="1:6">
      <c r="A10" s="115" t="s">
        <v>166</v>
      </c>
      <c r="B10" s="116" t="s">
        <v>166</v>
      </c>
      <c r="C10" s="117" t="s">
        <v>166</v>
      </c>
      <c r="D10" s="24"/>
      <c r="E10" s="24"/>
      <c r="F10" s="24"/>
    </row>
    <row r="11" customHeight="1" spans="1:1">
      <c r="A11" t="s">
        <v>74</v>
      </c>
    </row>
  </sheetData>
  <mergeCells count="7">
    <mergeCell ref="A3:F3"/>
    <mergeCell ref="A4:C4"/>
    <mergeCell ref="D5:F5"/>
    <mergeCell ref="A10:C10"/>
    <mergeCell ref="A5:A6"/>
    <mergeCell ref="B5:B6"/>
    <mergeCell ref="C5:C6"/>
  </mergeCells>
  <printOptions horizontalCentered="1"/>
  <pageMargins left="0.39" right="0.39" top="0.58" bottom="0.58" header="0.5" footer="0.5"/>
  <pageSetup paperSize="9" scale="9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Q16"/>
  <sheetViews>
    <sheetView showZeros="0" workbookViewId="0">
      <pane ySplit="1" topLeftCell="A3" activePane="bottomLeft" state="frozen"/>
      <selection/>
      <selection pane="bottomLeft" activeCell="A13" sqref="$A13:$XFD13"/>
    </sheetView>
  </sheetViews>
  <sheetFormatPr defaultColWidth="9.14285714285714" defaultRowHeight="14.25" customHeight="1"/>
  <cols>
    <col min="1" max="1" width="39.1428571428571" customWidth="1"/>
    <col min="2" max="2" width="21.7142857142857" customWidth="1"/>
    <col min="3" max="3" width="35.2857142857143" customWidth="1"/>
    <col min="4" max="4" width="7.71428571428571" customWidth="1"/>
    <col min="5" max="5" width="10.2857142857143" customWidth="1"/>
    <col min="6" max="17" width="16.5714285714286" customWidth="1"/>
  </cols>
  <sheetData>
    <row r="1" customHeight="1" spans="1:17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ht="15" customHeight="1" spans="1:17">
      <c r="A2" s="31"/>
      <c r="B2" s="31"/>
      <c r="C2" s="31"/>
      <c r="D2" s="31"/>
      <c r="E2" s="31"/>
      <c r="F2" s="31"/>
      <c r="G2" s="31"/>
      <c r="H2" s="31"/>
      <c r="I2" s="31"/>
      <c r="J2" s="31"/>
      <c r="O2" s="39"/>
      <c r="P2" s="39"/>
      <c r="Q2" s="40" t="s">
        <v>439</v>
      </c>
    </row>
    <row r="3" ht="35.25" customHeight="1" spans="1:17">
      <c r="A3" s="59" t="str">
        <f>"2025"&amp;"年部门政府采购预算表"</f>
        <v>2025年部门政府采购预算表</v>
      </c>
      <c r="B3" s="7"/>
      <c r="C3" s="7"/>
      <c r="D3" s="7"/>
      <c r="E3" s="7"/>
      <c r="F3" s="7"/>
      <c r="G3" s="7"/>
      <c r="H3" s="7"/>
      <c r="I3" s="7"/>
      <c r="J3" s="7"/>
      <c r="K3" s="52"/>
      <c r="L3" s="7"/>
      <c r="M3" s="7"/>
      <c r="N3" s="7"/>
      <c r="O3" s="52"/>
      <c r="P3" s="52"/>
      <c r="Q3" s="7"/>
    </row>
    <row r="4" ht="18.75" customHeight="1" spans="1:17">
      <c r="A4" s="42" t="str">
        <f>"单位名称："&amp;"沧源佤族自治县芒卡镇"</f>
        <v>单位名称：沧源佤族自治县芒卡镇</v>
      </c>
      <c r="B4" s="94"/>
      <c r="C4" s="94"/>
      <c r="D4" s="94"/>
      <c r="E4" s="94"/>
      <c r="F4" s="94"/>
      <c r="G4" s="94"/>
      <c r="H4" s="94"/>
      <c r="I4" s="94"/>
      <c r="J4" s="94"/>
      <c r="O4" s="64"/>
      <c r="P4" s="64"/>
      <c r="Q4" s="40" t="s">
        <v>217</v>
      </c>
    </row>
    <row r="5" ht="18.75" customHeight="1" spans="1:17">
      <c r="A5" s="12" t="s">
        <v>440</v>
      </c>
      <c r="B5" s="73" t="s">
        <v>441</v>
      </c>
      <c r="C5" s="73" t="s">
        <v>442</v>
      </c>
      <c r="D5" s="73" t="s">
        <v>443</v>
      </c>
      <c r="E5" s="73" t="s">
        <v>444</v>
      </c>
      <c r="F5" s="73" t="s">
        <v>445</v>
      </c>
      <c r="G5" s="45" t="s">
        <v>237</v>
      </c>
      <c r="H5" s="45"/>
      <c r="I5" s="45"/>
      <c r="J5" s="45"/>
      <c r="K5" s="75"/>
      <c r="L5" s="45"/>
      <c r="M5" s="45"/>
      <c r="N5" s="45"/>
      <c r="O5" s="65"/>
      <c r="P5" s="75"/>
      <c r="Q5" s="46"/>
    </row>
    <row r="6" ht="18.75" customHeight="1" spans="1:17">
      <c r="A6" s="17"/>
      <c r="B6" s="76"/>
      <c r="C6" s="76"/>
      <c r="D6" s="76"/>
      <c r="E6" s="76"/>
      <c r="F6" s="76"/>
      <c r="G6" s="76" t="s">
        <v>56</v>
      </c>
      <c r="H6" s="76" t="s">
        <v>59</v>
      </c>
      <c r="I6" s="76" t="s">
        <v>446</v>
      </c>
      <c r="J6" s="76" t="s">
        <v>447</v>
      </c>
      <c r="K6" s="77" t="s">
        <v>448</v>
      </c>
      <c r="L6" s="90" t="s">
        <v>81</v>
      </c>
      <c r="M6" s="90"/>
      <c r="N6" s="90"/>
      <c r="O6" s="91"/>
      <c r="P6" s="92"/>
      <c r="Q6" s="78"/>
    </row>
    <row r="7" ht="30" customHeight="1" spans="1:17">
      <c r="A7" s="19"/>
      <c r="B7" s="78"/>
      <c r="C7" s="78"/>
      <c r="D7" s="78"/>
      <c r="E7" s="78"/>
      <c r="F7" s="78"/>
      <c r="G7" s="78"/>
      <c r="H7" s="78" t="s">
        <v>58</v>
      </c>
      <c r="I7" s="78"/>
      <c r="J7" s="78"/>
      <c r="K7" s="79"/>
      <c r="L7" s="78" t="s">
        <v>58</v>
      </c>
      <c r="M7" s="78" t="s">
        <v>65</v>
      </c>
      <c r="N7" s="78" t="s">
        <v>245</v>
      </c>
      <c r="O7" s="93" t="s">
        <v>67</v>
      </c>
      <c r="P7" s="79" t="s">
        <v>68</v>
      </c>
      <c r="Q7" s="78" t="s">
        <v>69</v>
      </c>
    </row>
    <row r="8" ht="18.75" customHeight="1" spans="1:17">
      <c r="A8" s="34">
        <v>1</v>
      </c>
      <c r="B8" s="95">
        <v>2</v>
      </c>
      <c r="C8" s="95">
        <v>3</v>
      </c>
      <c r="D8" s="95">
        <v>4</v>
      </c>
      <c r="E8" s="95">
        <v>5</v>
      </c>
      <c r="F8" s="95">
        <v>6</v>
      </c>
      <c r="G8" s="96">
        <v>7</v>
      </c>
      <c r="H8" s="96">
        <v>8</v>
      </c>
      <c r="I8" s="96">
        <v>9</v>
      </c>
      <c r="J8" s="96">
        <v>10</v>
      </c>
      <c r="K8" s="96">
        <v>11</v>
      </c>
      <c r="L8" s="96">
        <v>12</v>
      </c>
      <c r="M8" s="96">
        <v>13</v>
      </c>
      <c r="N8" s="96">
        <v>14</v>
      </c>
      <c r="O8" s="96">
        <v>15</v>
      </c>
      <c r="P8" s="96">
        <v>16</v>
      </c>
      <c r="Q8" s="96">
        <v>17</v>
      </c>
    </row>
    <row r="9" ht="18.75" customHeight="1" spans="1:17">
      <c r="A9" s="81" t="s">
        <v>71</v>
      </c>
      <c r="B9" s="82"/>
      <c r="C9" s="82"/>
      <c r="D9" s="82"/>
      <c r="E9" s="97"/>
      <c r="F9" s="24">
        <v>78200</v>
      </c>
      <c r="G9" s="24">
        <v>78200</v>
      </c>
      <c r="H9" s="24">
        <v>78200</v>
      </c>
      <c r="I9" s="24"/>
      <c r="J9" s="24"/>
      <c r="K9" s="24"/>
      <c r="L9" s="24"/>
      <c r="M9" s="24"/>
      <c r="N9" s="24"/>
      <c r="O9" s="24"/>
      <c r="P9" s="24"/>
      <c r="Q9" s="24"/>
    </row>
    <row r="10" ht="18.75" customHeight="1" spans="1:17">
      <c r="A10" s="98" t="s">
        <v>73</v>
      </c>
      <c r="B10" s="82"/>
      <c r="C10" s="82"/>
      <c r="D10" s="82"/>
      <c r="E10" s="99"/>
      <c r="F10" s="24">
        <v>78200</v>
      </c>
      <c r="G10" s="24">
        <v>78200</v>
      </c>
      <c r="H10" s="24">
        <v>78200</v>
      </c>
      <c r="I10" s="24"/>
      <c r="J10" s="24"/>
      <c r="K10" s="24"/>
      <c r="L10" s="24"/>
      <c r="M10" s="24"/>
      <c r="N10" s="24"/>
      <c r="O10" s="24"/>
      <c r="P10" s="24"/>
      <c r="Q10" s="24"/>
    </row>
    <row r="11" ht="18.75" customHeight="1" spans="1:17">
      <c r="A11" s="227" t="s">
        <v>295</v>
      </c>
      <c r="B11" s="82" t="s">
        <v>295</v>
      </c>
      <c r="C11" s="82" t="s">
        <v>449</v>
      </c>
      <c r="D11" s="82" t="s">
        <v>394</v>
      </c>
      <c r="E11" s="99">
        <v>100</v>
      </c>
      <c r="F11" s="24">
        <v>42000</v>
      </c>
      <c r="G11" s="24">
        <v>42000</v>
      </c>
      <c r="H11" s="24">
        <v>42000</v>
      </c>
      <c r="I11" s="24"/>
      <c r="J11" s="24"/>
      <c r="K11" s="24"/>
      <c r="L11" s="24"/>
      <c r="M11" s="24"/>
      <c r="N11" s="24"/>
      <c r="O11" s="24"/>
      <c r="P11" s="24"/>
      <c r="Q11" s="24"/>
    </row>
    <row r="12" ht="18.75" customHeight="1" spans="1:17">
      <c r="A12" s="227" t="s">
        <v>295</v>
      </c>
      <c r="B12" s="82" t="s">
        <v>295</v>
      </c>
      <c r="C12" s="82" t="s">
        <v>450</v>
      </c>
      <c r="D12" s="82" t="s">
        <v>394</v>
      </c>
      <c r="E12" s="99">
        <v>3</v>
      </c>
      <c r="F12" s="24">
        <v>9000</v>
      </c>
      <c r="G12" s="24">
        <v>9000</v>
      </c>
      <c r="H12" s="24">
        <v>9000</v>
      </c>
      <c r="I12" s="24"/>
      <c r="J12" s="24"/>
      <c r="K12" s="24"/>
      <c r="L12" s="24"/>
      <c r="M12" s="24"/>
      <c r="N12" s="24"/>
      <c r="O12" s="24"/>
      <c r="P12" s="24"/>
      <c r="Q12" s="24"/>
    </row>
    <row r="13" ht="18.75" customHeight="1" spans="1:17">
      <c r="A13" s="227" t="s">
        <v>282</v>
      </c>
      <c r="B13" s="82" t="s">
        <v>451</v>
      </c>
      <c r="C13" s="82" t="s">
        <v>452</v>
      </c>
      <c r="D13" s="82" t="s">
        <v>453</v>
      </c>
      <c r="E13" s="99">
        <v>45</v>
      </c>
      <c r="F13" s="24">
        <v>8100</v>
      </c>
      <c r="G13" s="24">
        <v>8100</v>
      </c>
      <c r="H13" s="24">
        <v>8100</v>
      </c>
      <c r="I13" s="24"/>
      <c r="J13" s="24"/>
      <c r="K13" s="24"/>
      <c r="L13" s="24"/>
      <c r="M13" s="24"/>
      <c r="N13" s="24"/>
      <c r="O13" s="24"/>
      <c r="P13" s="24"/>
      <c r="Q13" s="24"/>
    </row>
    <row r="14" ht="18.75" customHeight="1" spans="1:17">
      <c r="A14" s="227" t="s">
        <v>293</v>
      </c>
      <c r="B14" s="82" t="s">
        <v>454</v>
      </c>
      <c r="C14" s="82" t="s">
        <v>450</v>
      </c>
      <c r="D14" s="82" t="s">
        <v>394</v>
      </c>
      <c r="E14" s="99">
        <v>5</v>
      </c>
      <c r="F14" s="24">
        <v>11000</v>
      </c>
      <c r="G14" s="24">
        <v>11000</v>
      </c>
      <c r="H14" s="24">
        <v>11000</v>
      </c>
      <c r="I14" s="24"/>
      <c r="J14" s="24"/>
      <c r="K14" s="24"/>
      <c r="L14" s="24"/>
      <c r="M14" s="24"/>
      <c r="N14" s="24"/>
      <c r="O14" s="24"/>
      <c r="P14" s="24"/>
      <c r="Q14" s="24"/>
    </row>
    <row r="15" ht="18.75" customHeight="1" spans="1:17">
      <c r="A15" s="227" t="s">
        <v>293</v>
      </c>
      <c r="B15" s="82" t="s">
        <v>295</v>
      </c>
      <c r="C15" s="82" t="s">
        <v>455</v>
      </c>
      <c r="D15" s="82" t="s">
        <v>456</v>
      </c>
      <c r="E15" s="99">
        <v>3</v>
      </c>
      <c r="F15" s="24">
        <v>8100</v>
      </c>
      <c r="G15" s="24">
        <v>8100</v>
      </c>
      <c r="H15" s="24">
        <v>8100</v>
      </c>
      <c r="I15" s="24"/>
      <c r="J15" s="24"/>
      <c r="K15" s="24"/>
      <c r="L15" s="24"/>
      <c r="M15" s="24"/>
      <c r="N15" s="24"/>
      <c r="O15" s="24"/>
      <c r="P15" s="24"/>
      <c r="Q15" s="24"/>
    </row>
    <row r="16" ht="18.75" customHeight="1" spans="1:17">
      <c r="A16" s="84" t="s">
        <v>166</v>
      </c>
      <c r="B16" s="85"/>
      <c r="C16" s="85"/>
      <c r="D16" s="85"/>
      <c r="E16" s="97"/>
      <c r="F16" s="24">
        <v>78200</v>
      </c>
      <c r="G16" s="24">
        <v>78200</v>
      </c>
      <c r="H16" s="24">
        <v>78200</v>
      </c>
      <c r="I16" s="24"/>
      <c r="J16" s="24"/>
      <c r="K16" s="24"/>
      <c r="L16" s="24"/>
      <c r="M16" s="24"/>
      <c r="N16" s="24"/>
      <c r="O16" s="24"/>
      <c r="P16" s="24"/>
      <c r="Q16" s="24"/>
    </row>
  </sheetData>
  <mergeCells count="16">
    <mergeCell ref="A3:Q3"/>
    <mergeCell ref="A4:F4"/>
    <mergeCell ref="G5:Q5"/>
    <mergeCell ref="L6:Q6"/>
    <mergeCell ref="A16:E16"/>
    <mergeCell ref="A5:A7"/>
    <mergeCell ref="B5:B7"/>
    <mergeCell ref="C5:C7"/>
    <mergeCell ref="D5:D7"/>
    <mergeCell ref="E5:E7"/>
    <mergeCell ref="F5:F7"/>
    <mergeCell ref="G6:G7"/>
    <mergeCell ref="H6:H7"/>
    <mergeCell ref="I6:I7"/>
    <mergeCell ref="J6:J7"/>
    <mergeCell ref="K6:K7"/>
  </mergeCells>
  <printOptions horizontalCentered="1"/>
  <pageMargins left="1" right="1" top="0.75" bottom="0.75" header="0" footer="0"/>
  <pageSetup paperSize="9" scale="6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N12"/>
  <sheetViews>
    <sheetView showZeros="0" zoomScale="80" zoomScaleNormal="80" workbookViewId="0">
      <pane ySplit="1" topLeftCell="A2" activePane="bottomLeft" state="frozen"/>
      <selection/>
      <selection pane="bottomLeft" activeCell="L33" sqref="L33"/>
    </sheetView>
  </sheetViews>
  <sheetFormatPr defaultColWidth="9.14285714285714" defaultRowHeight="14.25" customHeight="1"/>
  <cols>
    <col min="1" max="1" width="31.4190476190476" customWidth="1"/>
    <col min="2" max="3" width="21.847619047619" customWidth="1"/>
    <col min="4" max="14" width="19" customWidth="1"/>
  </cols>
  <sheetData>
    <row r="1" customHeight="1" spans="1:1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15" customHeight="1" spans="1:14">
      <c r="A2" s="63"/>
      <c r="B2" s="63"/>
      <c r="C2" s="68"/>
      <c r="D2" s="63"/>
      <c r="E2" s="63"/>
      <c r="F2" s="63"/>
      <c r="G2" s="63"/>
      <c r="H2" s="69"/>
      <c r="I2" s="63"/>
      <c r="J2" s="63"/>
      <c r="K2" s="63"/>
      <c r="L2" s="39"/>
      <c r="M2" s="87"/>
      <c r="N2" s="88" t="s">
        <v>457</v>
      </c>
    </row>
    <row r="3" ht="34.5" customHeight="1" spans="1:14">
      <c r="A3" s="41" t="str">
        <f>"2025"&amp;"年部门政府购买服务预算表"</f>
        <v>2025年部门政府购买服务预算表</v>
      </c>
      <c r="B3" s="70"/>
      <c r="C3" s="52"/>
      <c r="D3" s="70"/>
      <c r="E3" s="70"/>
      <c r="F3" s="70"/>
      <c r="G3" s="70"/>
      <c r="H3" s="71"/>
      <c r="I3" s="70"/>
      <c r="J3" s="70"/>
      <c r="K3" s="70"/>
      <c r="L3" s="52"/>
      <c r="M3" s="71"/>
      <c r="N3" s="70"/>
    </row>
    <row r="4" ht="18.75" customHeight="1" spans="1:14">
      <c r="A4" s="60" t="str">
        <f>"单位名称："&amp;"沧源佤族自治县芒卡镇"</f>
        <v>单位名称：沧源佤族自治县芒卡镇</v>
      </c>
      <c r="B4" s="61"/>
      <c r="C4" s="72"/>
      <c r="D4" s="61"/>
      <c r="E4" s="61"/>
      <c r="F4" s="61"/>
      <c r="G4" s="61"/>
      <c r="H4" s="69"/>
      <c r="I4" s="63"/>
      <c r="J4" s="63"/>
      <c r="K4" s="63"/>
      <c r="L4" s="64"/>
      <c r="M4" s="89"/>
      <c r="N4" s="88" t="s">
        <v>217</v>
      </c>
    </row>
    <row r="5" ht="18.75" customHeight="1" spans="1:14">
      <c r="A5" s="12" t="s">
        <v>440</v>
      </c>
      <c r="B5" s="73" t="s">
        <v>458</v>
      </c>
      <c r="C5" s="74" t="s">
        <v>459</v>
      </c>
      <c r="D5" s="45" t="s">
        <v>237</v>
      </c>
      <c r="E5" s="45"/>
      <c r="F5" s="45"/>
      <c r="G5" s="45"/>
      <c r="H5" s="75"/>
      <c r="I5" s="45"/>
      <c r="J5" s="45"/>
      <c r="K5" s="45"/>
      <c r="L5" s="65"/>
      <c r="M5" s="75"/>
      <c r="N5" s="46"/>
    </row>
    <row r="6" ht="18.75" customHeight="1" spans="1:14">
      <c r="A6" s="17"/>
      <c r="B6" s="76"/>
      <c r="C6" s="77"/>
      <c r="D6" s="76" t="s">
        <v>56</v>
      </c>
      <c r="E6" s="76" t="s">
        <v>59</v>
      </c>
      <c r="F6" s="76" t="s">
        <v>446</v>
      </c>
      <c r="G6" s="76" t="s">
        <v>447</v>
      </c>
      <c r="H6" s="77" t="s">
        <v>448</v>
      </c>
      <c r="I6" s="90" t="s">
        <v>81</v>
      </c>
      <c r="J6" s="90"/>
      <c r="K6" s="90"/>
      <c r="L6" s="91"/>
      <c r="M6" s="92"/>
      <c r="N6" s="78"/>
    </row>
    <row r="7" ht="26.25" customHeight="1" spans="1:14">
      <c r="A7" s="19"/>
      <c r="B7" s="78"/>
      <c r="C7" s="79"/>
      <c r="D7" s="78"/>
      <c r="E7" s="78"/>
      <c r="F7" s="78"/>
      <c r="G7" s="78"/>
      <c r="H7" s="79"/>
      <c r="I7" s="78" t="s">
        <v>58</v>
      </c>
      <c r="J7" s="78" t="s">
        <v>65</v>
      </c>
      <c r="K7" s="78" t="s">
        <v>245</v>
      </c>
      <c r="L7" s="93" t="s">
        <v>67</v>
      </c>
      <c r="M7" s="79" t="s">
        <v>68</v>
      </c>
      <c r="N7" s="78" t="s">
        <v>69</v>
      </c>
    </row>
    <row r="8" ht="18.75" customHeight="1" spans="1:14">
      <c r="A8" s="80">
        <v>1</v>
      </c>
      <c r="B8" s="80">
        <v>2</v>
      </c>
      <c r="C8" s="80">
        <v>3</v>
      </c>
      <c r="D8" s="80">
        <v>4</v>
      </c>
      <c r="E8" s="80">
        <v>5</v>
      </c>
      <c r="F8" s="80">
        <v>6</v>
      </c>
      <c r="G8" s="80">
        <v>7</v>
      </c>
      <c r="H8" s="80">
        <v>8</v>
      </c>
      <c r="I8" s="80">
        <v>9</v>
      </c>
      <c r="J8" s="80">
        <v>10</v>
      </c>
      <c r="K8" s="80">
        <v>11</v>
      </c>
      <c r="L8" s="80">
        <v>12</v>
      </c>
      <c r="M8" s="80">
        <v>13</v>
      </c>
      <c r="N8" s="80">
        <v>14</v>
      </c>
    </row>
    <row r="9" ht="18.75" customHeight="1" spans="1:14">
      <c r="A9" s="81"/>
      <c r="B9" s="82"/>
      <c r="C9" s="83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</row>
    <row r="10" ht="18.75" customHeight="1" spans="1:14">
      <c r="A10" s="81"/>
      <c r="B10" s="82"/>
      <c r="C10" s="83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</row>
    <row r="11" ht="18.75" customHeight="1" spans="1:14">
      <c r="A11" s="84" t="s">
        <v>166</v>
      </c>
      <c r="B11" s="85"/>
      <c r="C11" s="86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</row>
    <row r="12" customHeight="1" spans="1:1">
      <c r="A12" t="s">
        <v>74</v>
      </c>
    </row>
  </sheetData>
  <mergeCells count="13">
    <mergeCell ref="A3:N3"/>
    <mergeCell ref="A4:C4"/>
    <mergeCell ref="D5:N5"/>
    <mergeCell ref="I6:N6"/>
    <mergeCell ref="A11:C11"/>
    <mergeCell ref="A5:A7"/>
    <mergeCell ref="B5:B7"/>
    <mergeCell ref="C5:C7"/>
    <mergeCell ref="D6:D7"/>
    <mergeCell ref="E6:E7"/>
    <mergeCell ref="F6:F7"/>
    <mergeCell ref="G6:G7"/>
    <mergeCell ref="H6:H7"/>
  </mergeCells>
  <printOptions horizontalCentered="1"/>
  <pageMargins left="1" right="1" top="0.75" bottom="0.75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I10"/>
  <sheetViews>
    <sheetView showZeros="0" workbookViewId="0">
      <pane ySplit="1" topLeftCell="A2" activePane="bottomLeft" state="frozen"/>
      <selection/>
      <selection pane="bottomLeft" activeCell="A10" sqref="A10"/>
    </sheetView>
  </sheetViews>
  <sheetFormatPr defaultColWidth="9.14285714285714" defaultRowHeight="14.25" customHeight="1"/>
  <cols>
    <col min="1" max="1" width="37.7142857142857" customWidth="1"/>
    <col min="2" max="4" width="17.5714285714286" customWidth="1"/>
    <col min="5" max="9" width="15.7142857142857" customWidth="1"/>
  </cols>
  <sheetData>
    <row r="1" customHeight="1" spans="1:9">
      <c r="A1" s="1"/>
      <c r="B1" s="1"/>
      <c r="C1" s="1"/>
      <c r="D1" s="1"/>
      <c r="E1" s="1"/>
      <c r="F1" s="1"/>
      <c r="G1" s="1"/>
      <c r="H1" s="1"/>
      <c r="I1" s="1"/>
    </row>
    <row r="2" ht="15" customHeight="1" spans="1:9">
      <c r="A2" s="31"/>
      <c r="B2" s="31"/>
      <c r="C2" s="31"/>
      <c r="D2" s="58"/>
      <c r="G2" s="39"/>
      <c r="H2" s="39"/>
      <c r="I2" s="39" t="s">
        <v>460</v>
      </c>
    </row>
    <row r="3" ht="27.75" customHeight="1" spans="1:9">
      <c r="A3" s="59" t="str">
        <f>"2025"&amp;"年县对下转移支付预算表"</f>
        <v>2025年县对下转移支付预算表</v>
      </c>
      <c r="B3" s="7"/>
      <c r="C3" s="7"/>
      <c r="D3" s="7"/>
      <c r="E3" s="7"/>
      <c r="F3" s="7"/>
      <c r="G3" s="52"/>
      <c r="H3" s="52"/>
      <c r="I3" s="7"/>
    </row>
    <row r="4" ht="18.75" customHeight="1" spans="1:9">
      <c r="A4" s="60" t="str">
        <f>"单位名称："&amp;"沧源佤族自治县芒卡镇"</f>
        <v>单位名称：沧源佤族自治县芒卡镇</v>
      </c>
      <c r="B4" s="61"/>
      <c r="C4" s="61"/>
      <c r="D4" s="62"/>
      <c r="E4" s="63"/>
      <c r="G4" s="64"/>
      <c r="H4" s="64"/>
      <c r="I4" s="39" t="s">
        <v>217</v>
      </c>
    </row>
    <row r="5" ht="18.75" customHeight="1" spans="1:9">
      <c r="A5" s="32" t="s">
        <v>461</v>
      </c>
      <c r="B5" s="13" t="s">
        <v>237</v>
      </c>
      <c r="C5" s="14"/>
      <c r="D5" s="14"/>
      <c r="E5" s="13" t="s">
        <v>462</v>
      </c>
      <c r="F5" s="14"/>
      <c r="G5" s="65"/>
      <c r="H5" s="65"/>
      <c r="I5" s="15"/>
    </row>
    <row r="6" ht="18.75" customHeight="1" spans="1:9">
      <c r="A6" s="34"/>
      <c r="B6" s="33" t="s">
        <v>56</v>
      </c>
      <c r="C6" s="12" t="s">
        <v>59</v>
      </c>
      <c r="D6" s="66" t="s">
        <v>463</v>
      </c>
      <c r="E6" s="67" t="s">
        <v>464</v>
      </c>
      <c r="F6" s="67" t="s">
        <v>464</v>
      </c>
      <c r="G6" s="67" t="s">
        <v>464</v>
      </c>
      <c r="H6" s="67" t="s">
        <v>464</v>
      </c>
      <c r="I6" s="67" t="s">
        <v>464</v>
      </c>
    </row>
    <row r="7" ht="18.75" customHeight="1" spans="1:9">
      <c r="A7" s="67">
        <v>1</v>
      </c>
      <c r="B7" s="67">
        <v>2</v>
      </c>
      <c r="C7" s="67">
        <v>3</v>
      </c>
      <c r="D7" s="67">
        <v>4</v>
      </c>
      <c r="E7" s="67">
        <v>5</v>
      </c>
      <c r="F7" s="67">
        <v>6</v>
      </c>
      <c r="G7" s="67">
        <v>7</v>
      </c>
      <c r="H7" s="67">
        <v>8</v>
      </c>
      <c r="I7" s="67">
        <v>9</v>
      </c>
    </row>
    <row r="8" ht="18.75" customHeight="1" spans="1:9">
      <c r="A8" s="35"/>
      <c r="B8" s="24"/>
      <c r="C8" s="24"/>
      <c r="D8" s="24"/>
      <c r="E8" s="24"/>
      <c r="F8" s="24"/>
      <c r="G8" s="24"/>
      <c r="H8" s="24"/>
      <c r="I8" s="24"/>
    </row>
    <row r="9" ht="18.75" customHeight="1" spans="1:9">
      <c r="A9" s="35"/>
      <c r="B9" s="24"/>
      <c r="C9" s="24"/>
      <c r="D9" s="24"/>
      <c r="E9" s="24"/>
      <c r="F9" s="24"/>
      <c r="G9" s="24"/>
      <c r="H9" s="24"/>
      <c r="I9" s="24"/>
    </row>
    <row r="10" customHeight="1" spans="1:1">
      <c r="A10" t="s">
        <v>74</v>
      </c>
    </row>
  </sheetData>
  <mergeCells count="5">
    <mergeCell ref="A3:I3"/>
    <mergeCell ref="A4:E4"/>
    <mergeCell ref="B5:D5"/>
    <mergeCell ref="E5:I5"/>
    <mergeCell ref="A5:A6"/>
  </mergeCells>
  <printOptions horizontalCentered="1"/>
  <pageMargins left="1" right="1" top="0.75" bottom="0.75" header="0" footer="0"/>
  <pageSetup paperSize="9" scale="58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9"/>
  <sheetViews>
    <sheetView showZeros="0" workbookViewId="0">
      <pane ySplit="1" topLeftCell="A2" activePane="bottomLeft" state="frozen"/>
      <selection/>
      <selection pane="bottomLeft" activeCell="A9" sqref="A9"/>
    </sheetView>
  </sheetViews>
  <sheetFormatPr defaultColWidth="9.14285714285714" defaultRowHeight="12" customHeight="1"/>
  <cols>
    <col min="1" max="1" width="34.2857142857143" customWidth="1"/>
    <col min="2" max="2" width="29" customWidth="1"/>
    <col min="3" max="5" width="23.5714285714286" customWidth="1"/>
    <col min="6" max="6" width="11.2857142857143" customWidth="1"/>
    <col min="7" max="7" width="25.1428571428571" customWidth="1"/>
    <col min="8" max="8" width="15.5714285714286" customWidth="1"/>
    <col min="9" max="9" width="13.4190476190476" customWidth="1"/>
    <col min="10" max="10" width="18.847619047619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5" customHeight="1" spans="10:10">
      <c r="J2" s="39" t="s">
        <v>465</v>
      </c>
    </row>
    <row r="3" ht="36" customHeight="1" spans="1:10">
      <c r="A3" s="6" t="str">
        <f>"2025"&amp;"年县对下转移支付绩效目标表"</f>
        <v>2025年县对下转移支付绩效目标表</v>
      </c>
      <c r="B3" s="7"/>
      <c r="C3" s="7"/>
      <c r="D3" s="7"/>
      <c r="E3" s="7"/>
      <c r="F3" s="52"/>
      <c r="G3" s="7"/>
      <c r="H3" s="52"/>
      <c r="I3" s="52"/>
      <c r="J3" s="7"/>
    </row>
    <row r="4" ht="18.75" customHeight="1" spans="1:8">
      <c r="A4" s="8" t="str">
        <f>"单位名称："&amp;"沧源佤族自治县芒卡镇"</f>
        <v>单位名称：沧源佤族自治县芒卡镇</v>
      </c>
      <c r="B4" s="4"/>
      <c r="C4" s="4"/>
      <c r="D4" s="4"/>
      <c r="E4" s="4"/>
      <c r="F4" s="53"/>
      <c r="G4" s="4"/>
      <c r="H4" s="53"/>
    </row>
    <row r="5" ht="18.75" customHeight="1" spans="1:10">
      <c r="A5" s="47" t="s">
        <v>341</v>
      </c>
      <c r="B5" s="47" t="s">
        <v>342</v>
      </c>
      <c r="C5" s="47" t="s">
        <v>343</v>
      </c>
      <c r="D5" s="47" t="s">
        <v>344</v>
      </c>
      <c r="E5" s="47" t="s">
        <v>345</v>
      </c>
      <c r="F5" s="54" t="s">
        <v>346</v>
      </c>
      <c r="G5" s="47" t="s">
        <v>347</v>
      </c>
      <c r="H5" s="54" t="s">
        <v>348</v>
      </c>
      <c r="I5" s="54" t="s">
        <v>349</v>
      </c>
      <c r="J5" s="47" t="s">
        <v>350</v>
      </c>
    </row>
    <row r="6" ht="18.75" customHeight="1" spans="1:10">
      <c r="A6" s="47">
        <v>1</v>
      </c>
      <c r="B6" s="47">
        <v>2</v>
      </c>
      <c r="C6" s="47">
        <v>3</v>
      </c>
      <c r="D6" s="47">
        <v>4</v>
      </c>
      <c r="E6" s="47">
        <v>5</v>
      </c>
      <c r="F6" s="54">
        <v>6</v>
      </c>
      <c r="G6" s="47">
        <v>7</v>
      </c>
      <c r="H6" s="54">
        <v>8</v>
      </c>
      <c r="I6" s="54">
        <v>9</v>
      </c>
      <c r="J6" s="47">
        <v>10</v>
      </c>
    </row>
    <row r="7" ht="18.75" customHeight="1" spans="1:10">
      <c r="A7" s="22"/>
      <c r="B7" s="48"/>
      <c r="C7" s="48"/>
      <c r="D7" s="48"/>
      <c r="E7" s="55"/>
      <c r="F7" s="56"/>
      <c r="G7" s="55"/>
      <c r="H7" s="56"/>
      <c r="I7" s="56"/>
      <c r="J7" s="55"/>
    </row>
    <row r="8" ht="18.75" customHeight="1" spans="1:10">
      <c r="A8" s="22"/>
      <c r="B8" s="22"/>
      <c r="C8" s="22"/>
      <c r="D8" s="22"/>
      <c r="E8" s="22"/>
      <c r="F8" s="57"/>
      <c r="G8" s="22"/>
      <c r="H8" s="22"/>
      <c r="I8" s="22"/>
      <c r="J8" s="22"/>
    </row>
    <row r="9" customHeight="1" spans="1:1">
      <c r="A9" t="s">
        <v>74</v>
      </c>
    </row>
  </sheetData>
  <mergeCells count="2">
    <mergeCell ref="A3:J3"/>
    <mergeCell ref="A4:H4"/>
  </mergeCells>
  <printOptions horizontalCentered="1"/>
  <pageMargins left="1" right="1" top="0.75" bottom="0.75" header="0" footer="0"/>
  <pageSetup paperSize="9" scale="6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10"/>
  <sheetViews>
    <sheetView showZeros="0" workbookViewId="0">
      <pane ySplit="1" topLeftCell="A2" activePane="bottomLeft" state="frozen"/>
      <selection/>
      <selection pane="bottomLeft" activeCell="G43" sqref="G43"/>
    </sheetView>
  </sheetViews>
  <sheetFormatPr defaultColWidth="9.14285714285714" defaultRowHeight="12" customHeight="1" outlineLevelCol="7"/>
  <cols>
    <col min="1" max="1" width="29" customWidth="1"/>
    <col min="2" max="2" width="18.7142857142857" customWidth="1"/>
    <col min="3" max="3" width="24.847619047619" customWidth="1"/>
    <col min="4" max="4" width="23.5714285714286" customWidth="1"/>
    <col min="5" max="5" width="17.847619047619" customWidth="1"/>
    <col min="6" max="6" width="23.5714285714286" customWidth="1"/>
    <col min="7" max="7" width="25.1428571428571" customWidth="1"/>
    <col min="8" max="8" width="18.847619047619" customWidth="1"/>
  </cols>
  <sheetData>
    <row r="1" customHeight="1" spans="1:8">
      <c r="A1" s="1"/>
      <c r="B1" s="1"/>
      <c r="C1" s="1"/>
      <c r="D1" s="1"/>
      <c r="E1" s="1"/>
      <c r="F1" s="1"/>
      <c r="G1" s="1"/>
      <c r="H1" s="1"/>
    </row>
    <row r="2" ht="15" customHeight="1" spans="1:8">
      <c r="A2" s="2"/>
      <c r="B2" s="2"/>
      <c r="C2" s="2"/>
      <c r="D2" s="2"/>
      <c r="E2" s="2"/>
      <c r="F2" s="2"/>
      <c r="G2" s="2"/>
      <c r="H2" s="40" t="s">
        <v>466</v>
      </c>
    </row>
    <row r="3" ht="34.5" customHeight="1" spans="1:8">
      <c r="A3" s="41" t="str">
        <f>"2025"&amp;"年新增资产配置表"</f>
        <v>2025年新增资产配置表</v>
      </c>
      <c r="B3" s="7"/>
      <c r="C3" s="7"/>
      <c r="D3" s="7"/>
      <c r="E3" s="7"/>
      <c r="F3" s="7"/>
      <c r="G3" s="7"/>
      <c r="H3" s="7"/>
    </row>
    <row r="4" ht="18.75" customHeight="1" spans="1:8">
      <c r="A4" s="42" t="str">
        <f>"单位名称："&amp;"沧源佤族自治县芒卡镇"</f>
        <v>单位名称：沧源佤族自治县芒卡镇</v>
      </c>
      <c r="B4" s="9"/>
      <c r="C4" s="4"/>
      <c r="H4" s="43" t="s">
        <v>217</v>
      </c>
    </row>
    <row r="5" ht="18.75" customHeight="1" spans="1:8">
      <c r="A5" s="12" t="s">
        <v>230</v>
      </c>
      <c r="B5" s="12" t="s">
        <v>467</v>
      </c>
      <c r="C5" s="12" t="s">
        <v>468</v>
      </c>
      <c r="D5" s="12" t="s">
        <v>469</v>
      </c>
      <c r="E5" s="12" t="s">
        <v>470</v>
      </c>
      <c r="F5" s="44" t="s">
        <v>471</v>
      </c>
      <c r="G5" s="45"/>
      <c r="H5" s="46"/>
    </row>
    <row r="6" ht="18.75" customHeight="1" spans="1:8">
      <c r="A6" s="19"/>
      <c r="B6" s="19"/>
      <c r="C6" s="19"/>
      <c r="D6" s="19"/>
      <c r="E6" s="19"/>
      <c r="F6" s="47" t="s">
        <v>444</v>
      </c>
      <c r="G6" s="47" t="s">
        <v>472</v>
      </c>
      <c r="H6" s="47" t="s">
        <v>473</v>
      </c>
    </row>
    <row r="7" ht="18.75" customHeight="1" spans="1:8">
      <c r="A7" s="47">
        <v>1</v>
      </c>
      <c r="B7" s="47">
        <v>2</v>
      </c>
      <c r="C7" s="47">
        <v>3</v>
      </c>
      <c r="D7" s="47">
        <v>4</v>
      </c>
      <c r="E7" s="47">
        <v>5</v>
      </c>
      <c r="F7" s="47">
        <v>6</v>
      </c>
      <c r="G7" s="47">
        <v>7</v>
      </c>
      <c r="H7" s="47">
        <v>8</v>
      </c>
    </row>
    <row r="8" ht="18.75" customHeight="1" spans="1:8">
      <c r="A8" s="48"/>
      <c r="B8" s="48"/>
      <c r="C8" s="35"/>
      <c r="D8" s="35"/>
      <c r="E8" s="35"/>
      <c r="F8" s="49"/>
      <c r="G8" s="24"/>
      <c r="H8" s="24"/>
    </row>
    <row r="9" ht="18.75" customHeight="1" spans="1:8">
      <c r="A9" s="27" t="s">
        <v>56</v>
      </c>
      <c r="B9" s="50"/>
      <c r="C9" s="50"/>
      <c r="D9" s="50"/>
      <c r="E9" s="51"/>
      <c r="F9" s="49"/>
      <c r="G9" s="24"/>
      <c r="H9" s="24"/>
    </row>
    <row r="10" customHeight="1" spans="1:1">
      <c r="A10" t="s">
        <v>74</v>
      </c>
    </row>
  </sheetData>
  <mergeCells count="9">
    <mergeCell ref="A3:H3"/>
    <mergeCell ref="A4:C4"/>
    <mergeCell ref="F5:H5"/>
    <mergeCell ref="A9:E9"/>
    <mergeCell ref="A5:A6"/>
    <mergeCell ref="B5:B6"/>
    <mergeCell ref="C5:C6"/>
    <mergeCell ref="D5:D6"/>
    <mergeCell ref="E5:E6"/>
  </mergeCells>
  <pageMargins left="0.36" right="0.1" top="0.26" bottom="0.26" header="0" footer="0"/>
  <pageSetup paperSize="9" scale="81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12"/>
  <sheetViews>
    <sheetView showZeros="0" workbookViewId="0">
      <pane ySplit="1" topLeftCell="A5" activePane="bottomLeft" state="frozen"/>
      <selection/>
      <selection pane="bottomLeft" activeCell="B18" sqref="B18"/>
    </sheetView>
  </sheetViews>
  <sheetFormatPr defaultColWidth="9.14285714285714" defaultRowHeight="14.25" customHeight="1"/>
  <cols>
    <col min="1" max="1" width="13.4190476190476" customWidth="1"/>
    <col min="2" max="2" width="43.8666666666667" customWidth="1"/>
    <col min="3" max="3" width="23.847619047619" customWidth="1"/>
    <col min="4" max="4" width="11.1428571428571" customWidth="1"/>
    <col min="5" max="5" width="33.1619047619048" customWidth="1"/>
    <col min="6" max="6" width="9.84761904761905" customWidth="1"/>
    <col min="7" max="7" width="17.7142857142857" customWidth="1"/>
    <col min="8" max="11" width="15.4190476190476" customWidth="1"/>
  </cols>
  <sheetData>
    <row r="1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ht="15" customHeight="1" spans="4:11">
      <c r="D2" s="30"/>
      <c r="E2" s="30"/>
      <c r="F2" s="30"/>
      <c r="G2" s="30"/>
      <c r="H2" s="31"/>
      <c r="I2" s="31"/>
      <c r="J2" s="31"/>
      <c r="K2" s="39" t="s">
        <v>474</v>
      </c>
    </row>
    <row r="3" ht="42.75" customHeight="1" spans="1:11">
      <c r="A3" s="6" t="str">
        <f>"2025"&amp;"年转移支付补助项目支出预算表"</f>
        <v>2025年转移支付补助项目支出预算表</v>
      </c>
      <c r="B3" s="7"/>
      <c r="C3" s="7"/>
      <c r="D3" s="7"/>
      <c r="E3" s="7"/>
      <c r="F3" s="7"/>
      <c r="G3" s="7"/>
      <c r="H3" s="7"/>
      <c r="I3" s="7"/>
      <c r="J3" s="7"/>
      <c r="K3" s="7"/>
    </row>
    <row r="4" ht="18.75" customHeight="1" spans="1:11">
      <c r="A4" s="8" t="str">
        <f>"单位名称："&amp;"沧源佤族自治县芒卡镇"</f>
        <v>单位名称：沧源佤族自治县芒卡镇</v>
      </c>
      <c r="B4" s="9"/>
      <c r="C4" s="9"/>
      <c r="D4" s="9"/>
      <c r="E4" s="9"/>
      <c r="F4" s="9"/>
      <c r="G4" s="9"/>
      <c r="H4" s="10"/>
      <c r="I4" s="10"/>
      <c r="J4" s="10"/>
      <c r="K4" s="5" t="s">
        <v>217</v>
      </c>
    </row>
    <row r="5" ht="18.75" customHeight="1" spans="1:11">
      <c r="A5" s="11" t="s">
        <v>321</v>
      </c>
      <c r="B5" s="11" t="s">
        <v>232</v>
      </c>
      <c r="C5" s="11" t="s">
        <v>322</v>
      </c>
      <c r="D5" s="12" t="s">
        <v>233</v>
      </c>
      <c r="E5" s="12" t="s">
        <v>234</v>
      </c>
      <c r="F5" s="12" t="s">
        <v>323</v>
      </c>
      <c r="G5" s="12" t="s">
        <v>324</v>
      </c>
      <c r="H5" s="32" t="s">
        <v>56</v>
      </c>
      <c r="I5" s="13" t="s">
        <v>475</v>
      </c>
      <c r="J5" s="14"/>
      <c r="K5" s="15"/>
    </row>
    <row r="6" ht="18.75" customHeight="1" spans="1:11">
      <c r="A6" s="16"/>
      <c r="B6" s="16"/>
      <c r="C6" s="16"/>
      <c r="D6" s="17"/>
      <c r="E6" s="17"/>
      <c r="F6" s="17"/>
      <c r="G6" s="17"/>
      <c r="H6" s="33"/>
      <c r="I6" s="12" t="s">
        <v>59</v>
      </c>
      <c r="J6" s="12" t="s">
        <v>60</v>
      </c>
      <c r="K6" s="12" t="s">
        <v>61</v>
      </c>
    </row>
    <row r="7" ht="18.75" customHeight="1" spans="1:11">
      <c r="A7" s="18"/>
      <c r="B7" s="18"/>
      <c r="C7" s="18"/>
      <c r="D7" s="19"/>
      <c r="E7" s="19"/>
      <c r="F7" s="19"/>
      <c r="G7" s="19"/>
      <c r="H7" s="34"/>
      <c r="I7" s="19" t="s">
        <v>58</v>
      </c>
      <c r="J7" s="19"/>
      <c r="K7" s="19"/>
    </row>
    <row r="8" ht="18.75" customHeight="1" spans="1:11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  <c r="H8" s="20">
        <v>8</v>
      </c>
      <c r="I8" s="20">
        <v>9</v>
      </c>
      <c r="J8" s="21">
        <v>10</v>
      </c>
      <c r="K8" s="21">
        <v>11</v>
      </c>
    </row>
    <row r="9" ht="18.75" customHeight="1" spans="1:11">
      <c r="A9" s="35"/>
      <c r="B9" s="22"/>
      <c r="C9" s="35"/>
      <c r="D9" s="35"/>
      <c r="E9" s="35"/>
      <c r="F9" s="35"/>
      <c r="G9" s="35"/>
      <c r="H9" s="24"/>
      <c r="I9" s="24"/>
      <c r="J9" s="24"/>
      <c r="K9" s="24"/>
    </row>
    <row r="10" ht="18.75" customHeight="1" spans="1:11">
      <c r="A10" s="22"/>
      <c r="B10" s="22"/>
      <c r="C10" s="22"/>
      <c r="D10" s="22"/>
      <c r="E10" s="22"/>
      <c r="F10" s="22"/>
      <c r="G10" s="22"/>
      <c r="H10" s="24"/>
      <c r="I10" s="24"/>
      <c r="J10" s="24"/>
      <c r="K10" s="24"/>
    </row>
    <row r="11" ht="18.75" customHeight="1" spans="1:11">
      <c r="A11" s="36" t="s">
        <v>166</v>
      </c>
      <c r="B11" s="37"/>
      <c r="C11" s="37"/>
      <c r="D11" s="37"/>
      <c r="E11" s="37"/>
      <c r="F11" s="37"/>
      <c r="G11" s="38"/>
      <c r="H11" s="24"/>
      <c r="I11" s="24"/>
      <c r="J11" s="24"/>
      <c r="K11" s="24"/>
    </row>
    <row r="12" customHeight="1" spans="1:1">
      <c r="A12" t="s">
        <v>74</v>
      </c>
    </row>
  </sheetData>
  <mergeCells count="15">
    <mergeCell ref="A3:K3"/>
    <mergeCell ref="A4:G4"/>
    <mergeCell ref="I5:K5"/>
    <mergeCell ref="A11:G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15"/>
  <sheetViews>
    <sheetView showZeros="0" tabSelected="1" topLeftCell="C1" workbookViewId="0">
      <pane ySplit="1" topLeftCell="A2" activePane="bottomLeft" state="frozen"/>
      <selection/>
      <selection pane="bottomLeft" activeCell="E12" sqref="E12"/>
    </sheetView>
  </sheetViews>
  <sheetFormatPr defaultColWidth="9.14285714285714" defaultRowHeight="14.25" customHeight="1" outlineLevelCol="6"/>
  <cols>
    <col min="1" max="1" width="29.4190476190476" customWidth="1"/>
    <col min="2" max="2" width="23.1428571428571" customWidth="1"/>
    <col min="3" max="3" width="31.5714285714286" customWidth="1"/>
    <col min="4" max="4" width="20.4190476190476" customWidth="1"/>
    <col min="5" max="7" width="23.847619047619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5" customHeight="1" spans="1:7">
      <c r="A2" s="2"/>
      <c r="B2" s="2"/>
      <c r="C2" s="2"/>
      <c r="D2" s="3"/>
      <c r="E2" s="4"/>
      <c r="F2" s="4"/>
      <c r="G2" s="5" t="s">
        <v>476</v>
      </c>
    </row>
    <row r="3" ht="36.75" customHeight="1" spans="1:7">
      <c r="A3" s="6" t="str">
        <f>"2025"&amp;"年部门项目中期规划预算表"</f>
        <v>2025年部门项目中期规划预算表</v>
      </c>
      <c r="B3" s="7"/>
      <c r="C3" s="7"/>
      <c r="D3" s="7"/>
      <c r="E3" s="7"/>
      <c r="F3" s="7"/>
      <c r="G3" s="7"/>
    </row>
    <row r="4" ht="18.75" customHeight="1" spans="1:7">
      <c r="A4" s="8" t="str">
        <f>"单位名称："&amp;"沧源佤族自治县芒卡镇"</f>
        <v>单位名称：沧源佤族自治县芒卡镇</v>
      </c>
      <c r="B4" s="9"/>
      <c r="C4" s="9"/>
      <c r="D4" s="9"/>
      <c r="E4" s="10"/>
      <c r="F4" s="10"/>
      <c r="G4" s="5" t="s">
        <v>217</v>
      </c>
    </row>
    <row r="5" ht="18.75" customHeight="1" spans="1:7">
      <c r="A5" s="11" t="s">
        <v>322</v>
      </c>
      <c r="B5" s="11" t="s">
        <v>321</v>
      </c>
      <c r="C5" s="11" t="s">
        <v>232</v>
      </c>
      <c r="D5" s="12" t="s">
        <v>477</v>
      </c>
      <c r="E5" s="13" t="s">
        <v>59</v>
      </c>
      <c r="F5" s="14"/>
      <c r="G5" s="15"/>
    </row>
    <row r="6" ht="18.75" customHeight="1" spans="1:7">
      <c r="A6" s="16"/>
      <c r="B6" s="16"/>
      <c r="C6" s="16"/>
      <c r="D6" s="17"/>
      <c r="E6" s="11" t="str">
        <f>"2025"&amp;"年"</f>
        <v>2025年</v>
      </c>
      <c r="F6" s="11" t="str">
        <f>"2025"+1&amp;"年"</f>
        <v>2026年</v>
      </c>
      <c r="G6" s="12" t="str">
        <f>"2025"+2&amp;"年"</f>
        <v>2027年</v>
      </c>
    </row>
    <row r="7" ht="18.75" customHeight="1" spans="1:7">
      <c r="A7" s="18"/>
      <c r="B7" s="18"/>
      <c r="C7" s="18"/>
      <c r="D7" s="19"/>
      <c r="E7" s="18" t="s">
        <v>58</v>
      </c>
      <c r="F7" s="18"/>
      <c r="G7" s="19"/>
    </row>
    <row r="8" ht="18.75" customHeight="1" spans="1:7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1">
        <v>7</v>
      </c>
    </row>
    <row r="9" ht="18.75" customHeight="1" spans="1:7">
      <c r="A9" s="22" t="s">
        <v>71</v>
      </c>
      <c r="B9" s="23"/>
      <c r="C9" s="23"/>
      <c r="D9" s="22"/>
      <c r="E9" s="24">
        <v>106400</v>
      </c>
      <c r="F9" s="24"/>
      <c r="G9" s="24"/>
    </row>
    <row r="10" ht="18.75" customHeight="1" spans="1:7">
      <c r="A10" s="25" t="s">
        <v>73</v>
      </c>
      <c r="B10" s="22"/>
      <c r="C10" s="22"/>
      <c r="D10" s="22"/>
      <c r="E10" s="24">
        <v>106400</v>
      </c>
      <c r="F10" s="24"/>
      <c r="G10" s="24"/>
    </row>
    <row r="11" ht="18.75" customHeight="1" spans="1:7">
      <c r="A11" s="26"/>
      <c r="B11" s="22" t="s">
        <v>478</v>
      </c>
      <c r="C11" s="22" t="s">
        <v>334</v>
      </c>
      <c r="D11" s="22" t="s">
        <v>479</v>
      </c>
      <c r="E11" s="24">
        <v>5000</v>
      </c>
      <c r="F11" s="24"/>
      <c r="G11" s="24"/>
    </row>
    <row r="12" ht="18.75" customHeight="1" spans="1:7">
      <c r="A12" s="26"/>
      <c r="B12" s="22" t="s">
        <v>478</v>
      </c>
      <c r="C12" s="22" t="s">
        <v>327</v>
      </c>
      <c r="D12" s="22" t="s">
        <v>479</v>
      </c>
      <c r="E12" s="24">
        <v>57200</v>
      </c>
      <c r="F12" s="24"/>
      <c r="G12" s="24"/>
    </row>
    <row r="13" ht="18.75" customHeight="1" spans="1:7">
      <c r="A13" s="26"/>
      <c r="B13" s="22" t="s">
        <v>478</v>
      </c>
      <c r="C13" s="22" t="s">
        <v>338</v>
      </c>
      <c r="D13" s="22" t="s">
        <v>479</v>
      </c>
      <c r="E13" s="24">
        <v>43200</v>
      </c>
      <c r="F13" s="24"/>
      <c r="G13" s="24"/>
    </row>
    <row r="14" ht="18.75" customHeight="1" spans="1:7">
      <c r="A14" s="26"/>
      <c r="B14" s="22" t="s">
        <v>478</v>
      </c>
      <c r="C14" s="22" t="s">
        <v>332</v>
      </c>
      <c r="D14" s="22" t="s">
        <v>479</v>
      </c>
      <c r="E14" s="24">
        <v>1000</v>
      </c>
      <c r="F14" s="24"/>
      <c r="G14" s="24"/>
    </row>
    <row r="15" ht="18.75" customHeight="1" spans="1:7">
      <c r="A15" s="27" t="s">
        <v>56</v>
      </c>
      <c r="B15" s="28" t="s">
        <v>480</v>
      </c>
      <c r="C15" s="28"/>
      <c r="D15" s="29"/>
      <c r="E15" s="24">
        <v>106400</v>
      </c>
      <c r="F15" s="24"/>
      <c r="G15" s="24"/>
    </row>
  </sheetData>
  <mergeCells count="11">
    <mergeCell ref="A3:G3"/>
    <mergeCell ref="A4:D4"/>
    <mergeCell ref="E5:G5"/>
    <mergeCell ref="A15:D15"/>
    <mergeCell ref="A5:A7"/>
    <mergeCell ref="B5:B7"/>
    <mergeCell ref="C5:C7"/>
    <mergeCell ref="D5:D7"/>
    <mergeCell ref="E6:E7"/>
    <mergeCell ref="F6:F7"/>
    <mergeCell ref="G6:G7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S12"/>
  <sheetViews>
    <sheetView showZeros="0" topLeftCell="P1" workbookViewId="0">
      <pane ySplit="1" topLeftCell="A2" activePane="bottomLeft" state="frozen"/>
      <selection/>
      <selection pane="bottomLeft" activeCell="S24" sqref="S24"/>
    </sheetView>
  </sheetViews>
  <sheetFormatPr defaultColWidth="9.14285714285714" defaultRowHeight="14.25" customHeight="1"/>
  <cols>
    <col min="1" max="1" width="21.1428571428571" customWidth="1"/>
    <col min="2" max="2" width="35.2857142857143" customWidth="1"/>
    <col min="3" max="8" width="20.4190476190476" customWidth="1"/>
    <col min="9" max="11" width="20.5714285714286" customWidth="1"/>
    <col min="12" max="12" width="20.4190476190476" customWidth="1"/>
    <col min="13" max="13" width="20.5714285714286" customWidth="1"/>
    <col min="14" max="19" width="20.4190476190476" customWidth="1"/>
  </cols>
  <sheetData>
    <row r="1" customHeight="1" spans="1:1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5" customHeight="1" spans="10:19">
      <c r="J2" s="208"/>
      <c r="O2" s="68"/>
      <c r="P2" s="68"/>
      <c r="Q2" s="68"/>
      <c r="R2" s="68"/>
      <c r="S2" s="39" t="s">
        <v>53</v>
      </c>
    </row>
    <row r="3" ht="57.75" customHeight="1" spans="1:19">
      <c r="A3" s="129" t="str">
        <f>"2025"&amp;"年部门收入预算表"</f>
        <v>2025年部门收入预算表</v>
      </c>
      <c r="B3" s="192"/>
      <c r="C3" s="192"/>
      <c r="D3" s="192"/>
      <c r="E3" s="192"/>
      <c r="F3" s="192"/>
      <c r="G3" s="192"/>
      <c r="H3" s="192"/>
      <c r="I3" s="192"/>
      <c r="J3" s="192"/>
      <c r="K3" s="192"/>
      <c r="L3" s="192"/>
      <c r="M3" s="192"/>
      <c r="N3" s="192"/>
      <c r="O3" s="209"/>
      <c r="P3" s="209"/>
      <c r="Q3" s="209"/>
      <c r="R3" s="209"/>
      <c r="S3" s="209"/>
    </row>
    <row r="4" ht="18.75" customHeight="1" spans="1:19">
      <c r="A4" s="42" t="str">
        <f>"单位名称："&amp;"沧源佤族自治县芒卡镇"</f>
        <v>单位名称：沧源佤族自治县芒卡镇</v>
      </c>
      <c r="B4" s="94"/>
      <c r="C4" s="94"/>
      <c r="D4" s="94"/>
      <c r="E4" s="94"/>
      <c r="F4" s="94"/>
      <c r="G4" s="94"/>
      <c r="H4" s="94"/>
      <c r="I4" s="94"/>
      <c r="J4" s="72"/>
      <c r="K4" s="94"/>
      <c r="L4" s="94"/>
      <c r="M4" s="94"/>
      <c r="N4" s="94"/>
      <c r="O4" s="72"/>
      <c r="P4" s="72"/>
      <c r="Q4" s="72"/>
      <c r="R4" s="72"/>
      <c r="S4" s="39" t="s">
        <v>1</v>
      </c>
    </row>
    <row r="5" ht="18.75" customHeight="1" spans="1:19">
      <c r="A5" s="193" t="s">
        <v>54</v>
      </c>
      <c r="B5" s="194" t="s">
        <v>55</v>
      </c>
      <c r="C5" s="194" t="s">
        <v>56</v>
      </c>
      <c r="D5" s="195" t="s">
        <v>57</v>
      </c>
      <c r="E5" s="196"/>
      <c r="F5" s="196"/>
      <c r="G5" s="196"/>
      <c r="H5" s="196"/>
      <c r="I5" s="196"/>
      <c r="J5" s="210"/>
      <c r="K5" s="196"/>
      <c r="L5" s="196"/>
      <c r="M5" s="196"/>
      <c r="N5" s="211"/>
      <c r="O5" s="195" t="s">
        <v>46</v>
      </c>
      <c r="P5" s="195"/>
      <c r="Q5" s="195"/>
      <c r="R5" s="195"/>
      <c r="S5" s="214"/>
    </row>
    <row r="6" ht="18.75" customHeight="1" spans="1:19">
      <c r="A6" s="197"/>
      <c r="B6" s="198"/>
      <c r="C6" s="198"/>
      <c r="D6" s="199" t="s">
        <v>58</v>
      </c>
      <c r="E6" s="199" t="s">
        <v>59</v>
      </c>
      <c r="F6" s="199" t="s">
        <v>60</v>
      </c>
      <c r="G6" s="199" t="s">
        <v>61</v>
      </c>
      <c r="H6" s="199" t="s">
        <v>62</v>
      </c>
      <c r="I6" s="212" t="s">
        <v>63</v>
      </c>
      <c r="J6" s="212"/>
      <c r="K6" s="212"/>
      <c r="L6" s="212"/>
      <c r="M6" s="212"/>
      <c r="N6" s="202"/>
      <c r="O6" s="199" t="s">
        <v>58</v>
      </c>
      <c r="P6" s="199" t="s">
        <v>59</v>
      </c>
      <c r="Q6" s="199" t="s">
        <v>60</v>
      </c>
      <c r="R6" s="199" t="s">
        <v>61</v>
      </c>
      <c r="S6" s="199" t="s">
        <v>64</v>
      </c>
    </row>
    <row r="7" ht="18.75" customHeight="1" spans="1:19">
      <c r="A7" s="200"/>
      <c r="B7" s="201"/>
      <c r="C7" s="201"/>
      <c r="D7" s="202"/>
      <c r="E7" s="202"/>
      <c r="F7" s="202"/>
      <c r="G7" s="202"/>
      <c r="H7" s="202"/>
      <c r="I7" s="201" t="s">
        <v>58</v>
      </c>
      <c r="J7" s="201" t="s">
        <v>65</v>
      </c>
      <c r="K7" s="201" t="s">
        <v>66</v>
      </c>
      <c r="L7" s="201" t="s">
        <v>67</v>
      </c>
      <c r="M7" s="201" t="s">
        <v>68</v>
      </c>
      <c r="N7" s="201" t="s">
        <v>69</v>
      </c>
      <c r="O7" s="213"/>
      <c r="P7" s="213"/>
      <c r="Q7" s="213"/>
      <c r="R7" s="213"/>
      <c r="S7" s="202"/>
    </row>
    <row r="8" ht="18.75" customHeight="1" spans="1:19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  <c r="H8" s="20">
        <v>8</v>
      </c>
      <c r="I8" s="20">
        <v>9</v>
      </c>
      <c r="J8" s="20">
        <v>10</v>
      </c>
      <c r="K8" s="20">
        <v>11</v>
      </c>
      <c r="L8" s="20">
        <v>12</v>
      </c>
      <c r="M8" s="20">
        <v>13</v>
      </c>
      <c r="N8" s="20">
        <v>14</v>
      </c>
      <c r="O8" s="20">
        <v>15</v>
      </c>
      <c r="P8" s="20">
        <v>16</v>
      </c>
      <c r="Q8" s="20">
        <v>17</v>
      </c>
      <c r="R8" s="20">
        <v>18</v>
      </c>
      <c r="S8" s="20">
        <v>19</v>
      </c>
    </row>
    <row r="9" ht="18.75" customHeight="1" spans="1:19">
      <c r="A9" s="203" t="s">
        <v>70</v>
      </c>
      <c r="B9" s="204" t="s">
        <v>71</v>
      </c>
      <c r="C9" s="24">
        <v>13719602.44</v>
      </c>
      <c r="D9" s="24">
        <v>13719602.44</v>
      </c>
      <c r="E9" s="24">
        <v>13719602.44</v>
      </c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</row>
    <row r="10" ht="18.75" customHeight="1" spans="1:19">
      <c r="A10" s="98" t="s">
        <v>72</v>
      </c>
      <c r="B10" s="205" t="s">
        <v>73</v>
      </c>
      <c r="C10" s="24">
        <v>13719602.44</v>
      </c>
      <c r="D10" s="24">
        <v>13719602.44</v>
      </c>
      <c r="E10" s="24">
        <v>13719602.44</v>
      </c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</row>
    <row r="11" ht="18.75" customHeight="1" spans="1:19">
      <c r="A11" s="206" t="s">
        <v>56</v>
      </c>
      <c r="B11" s="207"/>
      <c r="C11" s="24">
        <v>13719602.44</v>
      </c>
      <c r="D11" s="24">
        <v>13719602.44</v>
      </c>
      <c r="E11" s="24">
        <v>13719602.44</v>
      </c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</row>
    <row r="12" customHeight="1" spans="16:16">
      <c r="P12" t="s">
        <v>74</v>
      </c>
    </row>
  </sheetData>
  <mergeCells count="19">
    <mergeCell ref="A3:S3"/>
    <mergeCell ref="A4:D4"/>
    <mergeCell ref="D5:N5"/>
    <mergeCell ref="O5:S5"/>
    <mergeCell ref="I6:N6"/>
    <mergeCell ref="A11:B11"/>
    <mergeCell ref="A5:A7"/>
    <mergeCell ref="B5:B7"/>
    <mergeCell ref="C5:C7"/>
    <mergeCell ref="D6:D7"/>
    <mergeCell ref="E6:E7"/>
    <mergeCell ref="F6:F7"/>
    <mergeCell ref="G6:G7"/>
    <mergeCell ref="H6:H7"/>
    <mergeCell ref="O6:O7"/>
    <mergeCell ref="P6:P7"/>
    <mergeCell ref="Q6:Q7"/>
    <mergeCell ref="R6:R7"/>
    <mergeCell ref="S6:S7"/>
  </mergeCells>
  <printOptions horizontalCentered="1"/>
  <pageMargins left="0.39" right="0.39" top="0.51" bottom="0.51" header="0.31" footer="0.31"/>
  <pageSetup paperSize="9" scale="56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O51"/>
  <sheetViews>
    <sheetView showZeros="0" workbookViewId="0">
      <pane ySplit="1" topLeftCell="A11" activePane="bottomLeft" state="frozen"/>
      <selection/>
      <selection pane="bottomLeft" activeCell="D51" sqref="D51"/>
    </sheetView>
  </sheetViews>
  <sheetFormatPr defaultColWidth="9.14285714285714" defaultRowHeight="14.25" customHeight="1"/>
  <cols>
    <col min="1" max="1" width="14.2857142857143" customWidth="1"/>
    <col min="2" max="2" width="37.7142857142857" customWidth="1"/>
    <col min="3" max="6" width="19.1428571428571" customWidth="1"/>
    <col min="7" max="8" width="19" customWidth="1"/>
    <col min="9" max="9" width="18.847619047619" customWidth="1"/>
    <col min="10" max="11" width="19" customWidth="1"/>
    <col min="12" max="14" width="18.847619047619" customWidth="1"/>
    <col min="15" max="15" width="19" customWidth="1"/>
  </cols>
  <sheetData>
    <row r="1" customHeight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15" customHeight="1" spans="1:15">
      <c r="A2" s="2"/>
      <c r="B2" s="2"/>
      <c r="C2" s="2"/>
      <c r="D2" s="175"/>
      <c r="E2" s="2"/>
      <c r="F2" s="2"/>
      <c r="G2" s="2"/>
      <c r="H2" s="175"/>
      <c r="I2" s="2"/>
      <c r="J2" s="175"/>
      <c r="K2" s="2"/>
      <c r="L2" s="2"/>
      <c r="M2" s="2"/>
      <c r="N2" s="2"/>
      <c r="O2" s="40" t="s">
        <v>75</v>
      </c>
    </row>
    <row r="3" ht="42" customHeight="1" spans="1:15">
      <c r="A3" s="6" t="str">
        <f>"2025"&amp;"年部门支出预算表"</f>
        <v>2025年部门支出预算表</v>
      </c>
      <c r="B3" s="176"/>
      <c r="C3" s="176"/>
      <c r="D3" s="176"/>
      <c r="E3" s="176"/>
      <c r="F3" s="176"/>
      <c r="G3" s="176"/>
      <c r="H3" s="176"/>
      <c r="I3" s="176"/>
      <c r="J3" s="176"/>
      <c r="K3" s="176"/>
      <c r="L3" s="176"/>
      <c r="M3" s="176"/>
      <c r="N3" s="176"/>
      <c r="O3" s="176"/>
    </row>
    <row r="4" ht="18.75" customHeight="1" spans="1:15">
      <c r="A4" s="177" t="str">
        <f>"单位名称："&amp;"沧源佤族自治县芒卡镇"</f>
        <v>单位名称：沧源佤族自治县芒卡镇</v>
      </c>
      <c r="B4" s="178"/>
      <c r="C4" s="63"/>
      <c r="D4" s="31"/>
      <c r="E4" s="63"/>
      <c r="F4" s="63"/>
      <c r="G4" s="63"/>
      <c r="H4" s="31"/>
      <c r="I4" s="63"/>
      <c r="J4" s="31"/>
      <c r="K4" s="63"/>
      <c r="L4" s="63"/>
      <c r="M4" s="191"/>
      <c r="N4" s="191"/>
      <c r="O4" s="40" t="s">
        <v>1</v>
      </c>
    </row>
    <row r="5" ht="18.75" customHeight="1" spans="1:15">
      <c r="A5" s="11" t="s">
        <v>76</v>
      </c>
      <c r="B5" s="11" t="s">
        <v>77</v>
      </c>
      <c r="C5" s="11" t="s">
        <v>56</v>
      </c>
      <c r="D5" s="13" t="s">
        <v>59</v>
      </c>
      <c r="E5" s="75" t="s">
        <v>78</v>
      </c>
      <c r="F5" s="138" t="s">
        <v>79</v>
      </c>
      <c r="G5" s="11" t="s">
        <v>60</v>
      </c>
      <c r="H5" s="11" t="s">
        <v>61</v>
      </c>
      <c r="I5" s="11" t="s">
        <v>80</v>
      </c>
      <c r="J5" s="13" t="s">
        <v>81</v>
      </c>
      <c r="K5" s="14"/>
      <c r="L5" s="14"/>
      <c r="M5" s="14"/>
      <c r="N5" s="14"/>
      <c r="O5" s="15"/>
    </row>
    <row r="6" ht="30" customHeight="1" spans="1:15">
      <c r="A6" s="19"/>
      <c r="B6" s="19"/>
      <c r="C6" s="19"/>
      <c r="D6" s="67" t="s">
        <v>58</v>
      </c>
      <c r="E6" s="93" t="s">
        <v>78</v>
      </c>
      <c r="F6" s="93" t="s">
        <v>79</v>
      </c>
      <c r="G6" s="19"/>
      <c r="H6" s="19"/>
      <c r="I6" s="19"/>
      <c r="J6" s="67" t="s">
        <v>58</v>
      </c>
      <c r="K6" s="47" t="s">
        <v>82</v>
      </c>
      <c r="L6" s="47" t="s">
        <v>83</v>
      </c>
      <c r="M6" s="47" t="s">
        <v>84</v>
      </c>
      <c r="N6" s="47" t="s">
        <v>85</v>
      </c>
      <c r="O6" s="47" t="s">
        <v>86</v>
      </c>
    </row>
    <row r="7" ht="18.75" customHeight="1" spans="1:15">
      <c r="A7" s="179">
        <v>1</v>
      </c>
      <c r="B7" s="179">
        <v>2</v>
      </c>
      <c r="C7" s="67">
        <v>3</v>
      </c>
      <c r="D7" s="67">
        <v>4</v>
      </c>
      <c r="E7" s="67">
        <v>5</v>
      </c>
      <c r="F7" s="67">
        <v>6</v>
      </c>
      <c r="G7" s="67">
        <v>7</v>
      </c>
      <c r="H7" s="67">
        <v>8</v>
      </c>
      <c r="I7" s="67">
        <v>9</v>
      </c>
      <c r="J7" s="67">
        <v>10</v>
      </c>
      <c r="K7" s="67">
        <v>11</v>
      </c>
      <c r="L7" s="67">
        <v>12</v>
      </c>
      <c r="M7" s="67">
        <v>13</v>
      </c>
      <c r="N7" s="67">
        <v>14</v>
      </c>
      <c r="O7" s="67">
        <v>15</v>
      </c>
    </row>
    <row r="8" ht="18.75" customHeight="1" spans="1:15">
      <c r="A8" s="180" t="s">
        <v>87</v>
      </c>
      <c r="B8" s="181" t="s">
        <v>88</v>
      </c>
      <c r="C8" s="24">
        <v>4019391.92</v>
      </c>
      <c r="D8" s="24">
        <v>4019391.92</v>
      </c>
      <c r="E8" s="24">
        <v>3913991.92</v>
      </c>
      <c r="F8" s="24">
        <v>105400</v>
      </c>
      <c r="G8" s="24"/>
      <c r="H8" s="24"/>
      <c r="I8" s="24"/>
      <c r="J8" s="24"/>
      <c r="K8" s="24"/>
      <c r="L8" s="24"/>
      <c r="M8" s="24"/>
      <c r="N8" s="24"/>
      <c r="O8" s="24"/>
    </row>
    <row r="9" ht="18.75" customHeight="1" spans="1:15">
      <c r="A9" s="182" t="s">
        <v>89</v>
      </c>
      <c r="B9" s="223" t="s">
        <v>90</v>
      </c>
      <c r="C9" s="24">
        <v>369965.16</v>
      </c>
      <c r="D9" s="24">
        <v>369965.16</v>
      </c>
      <c r="E9" s="24">
        <v>269565.16</v>
      </c>
      <c r="F9" s="24">
        <v>100400</v>
      </c>
      <c r="G9" s="24"/>
      <c r="H9" s="24"/>
      <c r="I9" s="24"/>
      <c r="J9" s="24"/>
      <c r="K9" s="24"/>
      <c r="L9" s="24"/>
      <c r="M9" s="24"/>
      <c r="N9" s="24"/>
      <c r="O9" s="24"/>
    </row>
    <row r="10" ht="18.75" customHeight="1" spans="1:15">
      <c r="A10" s="184">
        <v>2010101</v>
      </c>
      <c r="B10" s="224" t="s">
        <v>91</v>
      </c>
      <c r="C10" s="24">
        <v>312765.16</v>
      </c>
      <c r="D10" s="24">
        <v>312765.16</v>
      </c>
      <c r="E10" s="24">
        <v>269565.16</v>
      </c>
      <c r="F10" s="24">
        <v>43200</v>
      </c>
      <c r="G10" s="24"/>
      <c r="H10" s="24"/>
      <c r="I10" s="24"/>
      <c r="J10" s="24"/>
      <c r="K10" s="24"/>
      <c r="L10" s="24"/>
      <c r="M10" s="24"/>
      <c r="N10" s="24"/>
      <c r="O10" s="24"/>
    </row>
    <row r="11" ht="18.75" customHeight="1" spans="1:15">
      <c r="A11" s="184" t="s">
        <v>92</v>
      </c>
      <c r="B11" s="224" t="s">
        <v>93</v>
      </c>
      <c r="C11" s="24">
        <v>57200</v>
      </c>
      <c r="D11" s="24">
        <v>57200</v>
      </c>
      <c r="E11" s="24"/>
      <c r="F11" s="24">
        <v>57200</v>
      </c>
      <c r="G11" s="24"/>
      <c r="H11" s="24"/>
      <c r="I11" s="24"/>
      <c r="J11" s="24"/>
      <c r="K11" s="24"/>
      <c r="L11" s="24"/>
      <c r="M11" s="24"/>
      <c r="N11" s="24"/>
      <c r="O11" s="24"/>
    </row>
    <row r="12" ht="18.75" customHeight="1" spans="1:15">
      <c r="A12" s="182" t="s">
        <v>94</v>
      </c>
      <c r="B12" s="223" t="s">
        <v>95</v>
      </c>
      <c r="C12" s="24">
        <v>2489646.58</v>
      </c>
      <c r="D12" s="24">
        <v>2489646.58</v>
      </c>
      <c r="E12" s="24">
        <v>2489646.58</v>
      </c>
      <c r="F12" s="24"/>
      <c r="G12" s="24"/>
      <c r="H12" s="24"/>
      <c r="I12" s="24"/>
      <c r="J12" s="24"/>
      <c r="K12" s="24"/>
      <c r="L12" s="24"/>
      <c r="M12" s="24"/>
      <c r="N12" s="24"/>
      <c r="O12" s="24"/>
    </row>
    <row r="13" ht="18.75" customHeight="1" spans="1:15">
      <c r="A13" s="184">
        <v>2010301</v>
      </c>
      <c r="B13" s="224" t="s">
        <v>91</v>
      </c>
      <c r="C13" s="24">
        <v>2489646.58</v>
      </c>
      <c r="D13" s="24">
        <v>2489646.58</v>
      </c>
      <c r="E13" s="24">
        <v>2489646.58</v>
      </c>
      <c r="F13" s="24"/>
      <c r="G13" s="24"/>
      <c r="H13" s="24"/>
      <c r="I13" s="24"/>
      <c r="J13" s="24"/>
      <c r="K13" s="24"/>
      <c r="L13" s="24"/>
      <c r="M13" s="24"/>
      <c r="N13" s="24"/>
      <c r="O13" s="24"/>
    </row>
    <row r="14" ht="18.75" customHeight="1" spans="1:15">
      <c r="A14" s="182" t="s">
        <v>96</v>
      </c>
      <c r="B14" s="223" t="s">
        <v>97</v>
      </c>
      <c r="C14" s="24">
        <v>309812.02</v>
      </c>
      <c r="D14" s="24">
        <v>309812.02</v>
      </c>
      <c r="E14" s="24">
        <v>309812.02</v>
      </c>
      <c r="F14" s="24"/>
      <c r="G14" s="24"/>
      <c r="H14" s="24"/>
      <c r="I14" s="24"/>
      <c r="J14" s="24"/>
      <c r="K14" s="24"/>
      <c r="L14" s="24"/>
      <c r="M14" s="24"/>
      <c r="N14" s="24"/>
      <c r="O14" s="24"/>
    </row>
    <row r="15" ht="18.75" customHeight="1" spans="1:15">
      <c r="A15" s="184" t="s">
        <v>98</v>
      </c>
      <c r="B15" s="224" t="s">
        <v>99</v>
      </c>
      <c r="C15" s="24">
        <v>309812.02</v>
      </c>
      <c r="D15" s="24">
        <v>309812.02</v>
      </c>
      <c r="E15" s="24">
        <v>309812.02</v>
      </c>
      <c r="F15" s="24"/>
      <c r="G15" s="24"/>
      <c r="H15" s="24"/>
      <c r="I15" s="24"/>
      <c r="J15" s="24"/>
      <c r="K15" s="24"/>
      <c r="L15" s="24"/>
      <c r="M15" s="24"/>
      <c r="N15" s="24"/>
      <c r="O15" s="24"/>
    </row>
    <row r="16" ht="18.75" customHeight="1" spans="1:15">
      <c r="A16" s="182" t="s">
        <v>100</v>
      </c>
      <c r="B16" s="223" t="s">
        <v>101</v>
      </c>
      <c r="C16" s="24">
        <v>274147.52</v>
      </c>
      <c r="D16" s="24">
        <v>274147.52</v>
      </c>
      <c r="E16" s="24">
        <v>274147.52</v>
      </c>
      <c r="F16" s="24"/>
      <c r="G16" s="24"/>
      <c r="H16" s="24"/>
      <c r="I16" s="24"/>
      <c r="J16" s="24"/>
      <c r="K16" s="24"/>
      <c r="L16" s="24"/>
      <c r="M16" s="24"/>
      <c r="N16" s="24"/>
      <c r="O16" s="24"/>
    </row>
    <row r="17" ht="18.75" customHeight="1" spans="1:15">
      <c r="A17" s="184" t="s">
        <v>102</v>
      </c>
      <c r="B17" s="224" t="s">
        <v>91</v>
      </c>
      <c r="C17" s="24">
        <v>274147.52</v>
      </c>
      <c r="D17" s="24">
        <v>274147.52</v>
      </c>
      <c r="E17" s="24">
        <v>274147.52</v>
      </c>
      <c r="F17" s="24"/>
      <c r="G17" s="24"/>
      <c r="H17" s="24"/>
      <c r="I17" s="24"/>
      <c r="J17" s="24"/>
      <c r="K17" s="24"/>
      <c r="L17" s="24"/>
      <c r="M17" s="24"/>
      <c r="N17" s="24"/>
      <c r="O17" s="24"/>
    </row>
    <row r="18" ht="18.75" customHeight="1" spans="1:15">
      <c r="A18" s="182" t="s">
        <v>103</v>
      </c>
      <c r="B18" s="223" t="s">
        <v>104</v>
      </c>
      <c r="C18" s="24">
        <v>5000</v>
      </c>
      <c r="D18" s="24">
        <v>5000</v>
      </c>
      <c r="E18" s="24"/>
      <c r="F18" s="24">
        <v>5000</v>
      </c>
      <c r="G18" s="24"/>
      <c r="H18" s="24"/>
      <c r="I18" s="24"/>
      <c r="J18" s="24"/>
      <c r="K18" s="24"/>
      <c r="L18" s="24"/>
      <c r="M18" s="24"/>
      <c r="N18" s="24"/>
      <c r="O18" s="24"/>
    </row>
    <row r="19" ht="18.75" customHeight="1" spans="1:15">
      <c r="A19" s="184" t="s">
        <v>105</v>
      </c>
      <c r="B19" s="224" t="s">
        <v>106</v>
      </c>
      <c r="C19" s="24">
        <v>5000</v>
      </c>
      <c r="D19" s="24">
        <v>5000</v>
      </c>
      <c r="E19" s="24"/>
      <c r="F19" s="24">
        <v>5000</v>
      </c>
      <c r="G19" s="24"/>
      <c r="H19" s="24"/>
      <c r="I19" s="24"/>
      <c r="J19" s="24"/>
      <c r="K19" s="24"/>
      <c r="L19" s="24"/>
      <c r="M19" s="24"/>
      <c r="N19" s="24"/>
      <c r="O19" s="24"/>
    </row>
    <row r="20" ht="18.75" customHeight="1" spans="1:15">
      <c r="A20" s="182" t="s">
        <v>107</v>
      </c>
      <c r="B20" s="223" t="s">
        <v>108</v>
      </c>
      <c r="C20" s="24">
        <v>570820.64</v>
      </c>
      <c r="D20" s="24">
        <v>570820.64</v>
      </c>
      <c r="E20" s="24">
        <v>570820.64</v>
      </c>
      <c r="F20" s="24"/>
      <c r="G20" s="24"/>
      <c r="H20" s="24"/>
      <c r="I20" s="24"/>
      <c r="J20" s="24"/>
      <c r="K20" s="24"/>
      <c r="L20" s="24"/>
      <c r="M20" s="24"/>
      <c r="N20" s="24"/>
      <c r="O20" s="24"/>
    </row>
    <row r="21" ht="18.75" customHeight="1" spans="1:15">
      <c r="A21" s="184" t="s">
        <v>109</v>
      </c>
      <c r="B21" s="225" t="s">
        <v>91</v>
      </c>
      <c r="C21" s="24">
        <v>570820.64</v>
      </c>
      <c r="D21" s="24">
        <v>570820.64</v>
      </c>
      <c r="E21" s="24">
        <v>570820.64</v>
      </c>
      <c r="F21" s="24"/>
      <c r="G21" s="24"/>
      <c r="H21" s="24"/>
      <c r="I21" s="24"/>
      <c r="J21" s="24"/>
      <c r="K21" s="24"/>
      <c r="L21" s="24"/>
      <c r="M21" s="24"/>
      <c r="N21" s="24"/>
      <c r="O21" s="24"/>
    </row>
    <row r="22" ht="18.75" customHeight="1" spans="1:15">
      <c r="A22" s="180" t="s">
        <v>110</v>
      </c>
      <c r="B22" s="181" t="s">
        <v>111</v>
      </c>
      <c r="C22" s="24">
        <v>1000</v>
      </c>
      <c r="D22" s="24">
        <v>1000</v>
      </c>
      <c r="E22" s="24"/>
      <c r="F22" s="24">
        <v>1000</v>
      </c>
      <c r="G22" s="24"/>
      <c r="H22" s="24"/>
      <c r="I22" s="24"/>
      <c r="J22" s="24"/>
      <c r="K22" s="24"/>
      <c r="L22" s="24"/>
      <c r="M22" s="24"/>
      <c r="N22" s="24"/>
      <c r="O22" s="24"/>
    </row>
    <row r="23" ht="18.75" customHeight="1" spans="1:15">
      <c r="A23" s="182" t="s">
        <v>112</v>
      </c>
      <c r="B23" s="223" t="s">
        <v>113</v>
      </c>
      <c r="C23" s="24">
        <v>1000</v>
      </c>
      <c r="D23" s="24">
        <v>1000</v>
      </c>
      <c r="E23" s="24"/>
      <c r="F23" s="24">
        <v>1000</v>
      </c>
      <c r="G23" s="24"/>
      <c r="H23" s="24"/>
      <c r="I23" s="24"/>
      <c r="J23" s="24"/>
      <c r="K23" s="24"/>
      <c r="L23" s="24"/>
      <c r="M23" s="24"/>
      <c r="N23" s="24"/>
      <c r="O23" s="24"/>
    </row>
    <row r="24" s="174" customFormat="1" ht="18.75" customHeight="1" spans="1:15">
      <c r="A24" s="187" t="s">
        <v>114</v>
      </c>
      <c r="B24" s="225" t="s">
        <v>113</v>
      </c>
      <c r="C24" s="188">
        <v>1000</v>
      </c>
      <c r="D24" s="188">
        <v>1000</v>
      </c>
      <c r="E24" s="188"/>
      <c r="F24" s="188">
        <v>1000</v>
      </c>
      <c r="G24" s="188"/>
      <c r="H24" s="188"/>
      <c r="I24" s="188"/>
      <c r="J24" s="188"/>
      <c r="K24" s="188"/>
      <c r="L24" s="188"/>
      <c r="M24" s="188"/>
      <c r="N24" s="188"/>
      <c r="O24" s="188"/>
    </row>
    <row r="25" ht="18.75" customHeight="1" spans="1:15">
      <c r="A25" s="180" t="s">
        <v>115</v>
      </c>
      <c r="B25" s="181" t="s">
        <v>116</v>
      </c>
      <c r="C25" s="24">
        <v>358606.97</v>
      </c>
      <c r="D25" s="24">
        <v>358606.97</v>
      </c>
      <c r="E25" s="24">
        <v>358606.97</v>
      </c>
      <c r="F25" s="24"/>
      <c r="G25" s="24"/>
      <c r="H25" s="24"/>
      <c r="I25" s="24"/>
      <c r="J25" s="24"/>
      <c r="K25" s="24"/>
      <c r="L25" s="24"/>
      <c r="M25" s="24"/>
      <c r="N25" s="24"/>
      <c r="O25" s="24"/>
    </row>
    <row r="26" ht="18.75" customHeight="1" spans="1:15">
      <c r="A26" s="182" t="s">
        <v>117</v>
      </c>
      <c r="B26" s="223" t="s">
        <v>118</v>
      </c>
      <c r="C26" s="24">
        <v>358606.97</v>
      </c>
      <c r="D26" s="24">
        <v>358606.97</v>
      </c>
      <c r="E26" s="24">
        <v>358606.97</v>
      </c>
      <c r="F26" s="24"/>
      <c r="G26" s="24"/>
      <c r="H26" s="24"/>
      <c r="I26" s="24"/>
      <c r="J26" s="24"/>
      <c r="K26" s="24"/>
      <c r="L26" s="24"/>
      <c r="M26" s="24"/>
      <c r="N26" s="24"/>
      <c r="O26" s="24"/>
    </row>
    <row r="27" ht="18.75" customHeight="1" spans="1:15">
      <c r="A27" s="184" t="s">
        <v>119</v>
      </c>
      <c r="B27" s="224" t="s">
        <v>120</v>
      </c>
      <c r="C27" s="24">
        <v>358606.97</v>
      </c>
      <c r="D27" s="24">
        <v>358606.97</v>
      </c>
      <c r="E27" s="24">
        <v>358606.97</v>
      </c>
      <c r="F27" s="24"/>
      <c r="G27" s="24"/>
      <c r="H27" s="24"/>
      <c r="I27" s="24"/>
      <c r="J27" s="24"/>
      <c r="K27" s="24"/>
      <c r="L27" s="24"/>
      <c r="M27" s="24"/>
      <c r="N27" s="24"/>
      <c r="O27" s="24"/>
    </row>
    <row r="28" ht="18.75" customHeight="1" spans="1:15">
      <c r="A28" s="180" t="s">
        <v>121</v>
      </c>
      <c r="B28" s="181" t="s">
        <v>122</v>
      </c>
      <c r="C28" s="24">
        <v>1379696.6</v>
      </c>
      <c r="D28" s="24">
        <v>1379696.6</v>
      </c>
      <c r="E28" s="24">
        <v>1379696.6</v>
      </c>
      <c r="F28" s="24"/>
      <c r="G28" s="24"/>
      <c r="H28" s="24"/>
      <c r="I28" s="24"/>
      <c r="J28" s="24"/>
      <c r="K28" s="24"/>
      <c r="L28" s="24"/>
      <c r="M28" s="24"/>
      <c r="N28" s="24"/>
      <c r="O28" s="24"/>
    </row>
    <row r="29" ht="18.75" customHeight="1" spans="1:15">
      <c r="A29" s="182" t="s">
        <v>123</v>
      </c>
      <c r="B29" s="223" t="s">
        <v>124</v>
      </c>
      <c r="C29" s="24">
        <v>1319412.6</v>
      </c>
      <c r="D29" s="24">
        <v>1319412.6</v>
      </c>
      <c r="E29" s="24">
        <v>1319412.6</v>
      </c>
      <c r="F29" s="24"/>
      <c r="G29" s="24"/>
      <c r="H29" s="24"/>
      <c r="I29" s="24"/>
      <c r="J29" s="24"/>
      <c r="K29" s="24"/>
      <c r="L29" s="24"/>
      <c r="M29" s="24"/>
      <c r="N29" s="24"/>
      <c r="O29" s="24"/>
    </row>
    <row r="30" ht="18.75" customHeight="1" spans="1:15">
      <c r="A30" s="184" t="s">
        <v>125</v>
      </c>
      <c r="B30" s="224" t="s">
        <v>126</v>
      </c>
      <c r="C30" s="24">
        <v>342210.6</v>
      </c>
      <c r="D30" s="24">
        <v>342210.6</v>
      </c>
      <c r="E30" s="24">
        <v>342210.6</v>
      </c>
      <c r="F30" s="24"/>
      <c r="G30" s="24"/>
      <c r="H30" s="24"/>
      <c r="I30" s="24"/>
      <c r="J30" s="24"/>
      <c r="K30" s="24"/>
      <c r="L30" s="24"/>
      <c r="M30" s="24"/>
      <c r="N30" s="24"/>
      <c r="O30" s="24"/>
    </row>
    <row r="31" ht="18.75" customHeight="1" spans="1:15">
      <c r="A31" s="184" t="s">
        <v>127</v>
      </c>
      <c r="B31" s="224" t="s">
        <v>128</v>
      </c>
      <c r="C31" s="24">
        <v>128576.4</v>
      </c>
      <c r="D31" s="24">
        <v>128576.4</v>
      </c>
      <c r="E31" s="24">
        <v>128576.4</v>
      </c>
      <c r="F31" s="24"/>
      <c r="G31" s="24"/>
      <c r="H31" s="24"/>
      <c r="I31" s="24"/>
      <c r="J31" s="24"/>
      <c r="K31" s="24"/>
      <c r="L31" s="24"/>
      <c r="M31" s="24"/>
      <c r="N31" s="24"/>
      <c r="O31" s="24"/>
    </row>
    <row r="32" ht="18.75" customHeight="1" spans="1:15">
      <c r="A32" s="184" t="s">
        <v>129</v>
      </c>
      <c r="B32" s="224" t="s">
        <v>130</v>
      </c>
      <c r="C32" s="24">
        <v>848625.6</v>
      </c>
      <c r="D32" s="24">
        <v>848625.6</v>
      </c>
      <c r="E32" s="24">
        <v>848625.6</v>
      </c>
      <c r="F32" s="24"/>
      <c r="G32" s="24"/>
      <c r="H32" s="24"/>
      <c r="I32" s="24"/>
      <c r="J32" s="24"/>
      <c r="K32" s="24"/>
      <c r="L32" s="24"/>
      <c r="M32" s="24"/>
      <c r="N32" s="24"/>
      <c r="O32" s="24"/>
    </row>
    <row r="33" ht="18.75" customHeight="1" spans="1:15">
      <c r="A33" s="182" t="s">
        <v>131</v>
      </c>
      <c r="B33" s="223" t="s">
        <v>132</v>
      </c>
      <c r="C33" s="24">
        <v>60284</v>
      </c>
      <c r="D33" s="24">
        <v>60284</v>
      </c>
      <c r="E33" s="24">
        <v>60284</v>
      </c>
      <c r="F33" s="24"/>
      <c r="G33" s="24"/>
      <c r="H33" s="24"/>
      <c r="I33" s="24"/>
      <c r="J33" s="24"/>
      <c r="K33" s="24"/>
      <c r="L33" s="24"/>
      <c r="M33" s="24"/>
      <c r="N33" s="24"/>
      <c r="O33" s="24"/>
    </row>
    <row r="34" ht="18.75" customHeight="1" spans="1:15">
      <c r="A34" s="184" t="s">
        <v>133</v>
      </c>
      <c r="B34" s="224" t="s">
        <v>134</v>
      </c>
      <c r="C34" s="24">
        <v>60284</v>
      </c>
      <c r="D34" s="24">
        <v>60284</v>
      </c>
      <c r="E34" s="24">
        <v>60284</v>
      </c>
      <c r="F34" s="24"/>
      <c r="G34" s="24"/>
      <c r="H34" s="24"/>
      <c r="I34" s="24"/>
      <c r="J34" s="24"/>
      <c r="K34" s="24"/>
      <c r="L34" s="24"/>
      <c r="M34" s="24"/>
      <c r="N34" s="24"/>
      <c r="O34" s="24"/>
    </row>
    <row r="35" ht="18.75" customHeight="1" spans="1:15">
      <c r="A35" s="180" t="s">
        <v>135</v>
      </c>
      <c r="B35" s="181" t="s">
        <v>136</v>
      </c>
      <c r="C35" s="24">
        <v>378233.85</v>
      </c>
      <c r="D35" s="24">
        <v>378233.85</v>
      </c>
      <c r="E35" s="24">
        <v>378233.85</v>
      </c>
      <c r="F35" s="24"/>
      <c r="G35" s="24"/>
      <c r="H35" s="24"/>
      <c r="I35" s="24"/>
      <c r="J35" s="24"/>
      <c r="K35" s="24"/>
      <c r="L35" s="24"/>
      <c r="M35" s="24"/>
      <c r="N35" s="24"/>
      <c r="O35" s="24"/>
    </row>
    <row r="36" ht="18.75" customHeight="1" spans="1:15">
      <c r="A36" s="182" t="s">
        <v>137</v>
      </c>
      <c r="B36" s="223" t="s">
        <v>138</v>
      </c>
      <c r="C36" s="24">
        <v>378233.85</v>
      </c>
      <c r="D36" s="24">
        <v>378233.85</v>
      </c>
      <c r="E36" s="24">
        <v>378233.85</v>
      </c>
      <c r="F36" s="24"/>
      <c r="G36" s="24"/>
      <c r="H36" s="24"/>
      <c r="I36" s="24"/>
      <c r="J36" s="24"/>
      <c r="K36" s="24"/>
      <c r="L36" s="24"/>
      <c r="M36" s="24"/>
      <c r="N36" s="24"/>
      <c r="O36" s="24"/>
    </row>
    <row r="37" ht="18.75" customHeight="1" spans="1:15">
      <c r="A37" s="184" t="s">
        <v>139</v>
      </c>
      <c r="B37" s="224" t="s">
        <v>140</v>
      </c>
      <c r="C37" s="24">
        <v>160264.61</v>
      </c>
      <c r="D37" s="24">
        <v>160264.61</v>
      </c>
      <c r="E37" s="24">
        <v>160264.61</v>
      </c>
      <c r="F37" s="24"/>
      <c r="G37" s="24"/>
      <c r="H37" s="24"/>
      <c r="I37" s="24"/>
      <c r="J37" s="24"/>
      <c r="K37" s="24"/>
      <c r="L37" s="24"/>
      <c r="M37" s="24"/>
      <c r="N37" s="24"/>
      <c r="O37" s="24"/>
    </row>
    <row r="38" ht="18.75" customHeight="1" spans="1:15">
      <c r="A38" s="184" t="s">
        <v>141</v>
      </c>
      <c r="B38" s="224" t="s">
        <v>142</v>
      </c>
      <c r="C38" s="24">
        <v>189121.42</v>
      </c>
      <c r="D38" s="24">
        <v>189121.42</v>
      </c>
      <c r="E38" s="24">
        <v>189121.42</v>
      </c>
      <c r="F38" s="24"/>
      <c r="G38" s="24"/>
      <c r="H38" s="24"/>
      <c r="I38" s="24"/>
      <c r="J38" s="24"/>
      <c r="K38" s="24"/>
      <c r="L38" s="24"/>
      <c r="M38" s="24"/>
      <c r="N38" s="24"/>
      <c r="O38" s="24"/>
    </row>
    <row r="39" ht="18.75" customHeight="1" spans="1:15">
      <c r="A39" s="184" t="s">
        <v>143</v>
      </c>
      <c r="B39" s="224" t="s">
        <v>144</v>
      </c>
      <c r="C39" s="24">
        <v>28847.82</v>
      </c>
      <c r="D39" s="24">
        <v>28847.82</v>
      </c>
      <c r="E39" s="24">
        <v>28847.82</v>
      </c>
      <c r="F39" s="24"/>
      <c r="G39" s="24"/>
      <c r="H39" s="24"/>
      <c r="I39" s="24"/>
      <c r="J39" s="24"/>
      <c r="K39" s="24"/>
      <c r="L39" s="24"/>
      <c r="M39" s="24"/>
      <c r="N39" s="24"/>
      <c r="O39" s="24"/>
    </row>
    <row r="40" ht="18.75" customHeight="1" spans="1:15">
      <c r="A40" s="180" t="s">
        <v>145</v>
      </c>
      <c r="B40" s="181" t="s">
        <v>146</v>
      </c>
      <c r="C40" s="24">
        <v>6946203.9</v>
      </c>
      <c r="D40" s="24">
        <v>6946203.9</v>
      </c>
      <c r="E40" s="24">
        <v>6946203.9</v>
      </c>
      <c r="F40" s="24"/>
      <c r="G40" s="24"/>
      <c r="H40" s="24"/>
      <c r="I40" s="24"/>
      <c r="J40" s="24"/>
      <c r="K40" s="24"/>
      <c r="L40" s="24"/>
      <c r="M40" s="24"/>
      <c r="N40" s="24"/>
      <c r="O40" s="24"/>
    </row>
    <row r="41" ht="18.75" customHeight="1" spans="1:15">
      <c r="A41" s="182" t="s">
        <v>147</v>
      </c>
      <c r="B41" s="223" t="s">
        <v>148</v>
      </c>
      <c r="C41" s="24">
        <v>2355240.65</v>
      </c>
      <c r="D41" s="24">
        <v>2355240.65</v>
      </c>
      <c r="E41" s="24">
        <v>2355240.65</v>
      </c>
      <c r="F41" s="24"/>
      <c r="G41" s="24"/>
      <c r="H41" s="24"/>
      <c r="I41" s="24"/>
      <c r="J41" s="24"/>
      <c r="K41" s="24"/>
      <c r="L41" s="24"/>
      <c r="M41" s="24"/>
      <c r="N41" s="24"/>
      <c r="O41" s="24"/>
    </row>
    <row r="42" ht="18.75" customHeight="1" spans="1:15">
      <c r="A42" s="184" t="s">
        <v>149</v>
      </c>
      <c r="B42" s="224" t="s">
        <v>99</v>
      </c>
      <c r="C42" s="24">
        <v>2355240.65</v>
      </c>
      <c r="D42" s="24">
        <v>2355240.65</v>
      </c>
      <c r="E42" s="24">
        <v>2355240.65</v>
      </c>
      <c r="F42" s="24"/>
      <c r="G42" s="24"/>
      <c r="H42" s="24"/>
      <c r="I42" s="24"/>
      <c r="J42" s="24"/>
      <c r="K42" s="24"/>
      <c r="L42" s="24"/>
      <c r="M42" s="24"/>
      <c r="N42" s="24"/>
      <c r="O42" s="24"/>
    </row>
    <row r="43" ht="18.75" customHeight="1" spans="1:15">
      <c r="A43" s="182" t="s">
        <v>150</v>
      </c>
      <c r="B43" s="223" t="s">
        <v>151</v>
      </c>
      <c r="C43" s="24">
        <v>427301.25</v>
      </c>
      <c r="D43" s="24">
        <v>427301.25</v>
      </c>
      <c r="E43" s="24">
        <v>427301.25</v>
      </c>
      <c r="F43" s="24"/>
      <c r="G43" s="24"/>
      <c r="H43" s="24"/>
      <c r="I43" s="24"/>
      <c r="J43" s="24"/>
      <c r="K43" s="24"/>
      <c r="L43" s="24"/>
      <c r="M43" s="24"/>
      <c r="N43" s="24"/>
      <c r="O43" s="24"/>
    </row>
    <row r="44" ht="18.75" customHeight="1" spans="1:15">
      <c r="A44" s="184" t="s">
        <v>152</v>
      </c>
      <c r="B44" s="224" t="s">
        <v>153</v>
      </c>
      <c r="C44" s="24">
        <v>427301.25</v>
      </c>
      <c r="D44" s="24">
        <v>427301.25</v>
      </c>
      <c r="E44" s="24">
        <v>427301.25</v>
      </c>
      <c r="F44" s="24"/>
      <c r="G44" s="24"/>
      <c r="H44" s="24"/>
      <c r="I44" s="24"/>
      <c r="J44" s="24"/>
      <c r="K44" s="24"/>
      <c r="L44" s="24"/>
      <c r="M44" s="24"/>
      <c r="N44" s="24"/>
      <c r="O44" s="24"/>
    </row>
    <row r="45" ht="18.75" customHeight="1" spans="1:15">
      <c r="A45" s="182" t="s">
        <v>154</v>
      </c>
      <c r="B45" s="223" t="s">
        <v>155</v>
      </c>
      <c r="C45" s="24">
        <v>4163662</v>
      </c>
      <c r="D45" s="24">
        <v>4163662</v>
      </c>
      <c r="E45" s="24">
        <v>4163662</v>
      </c>
      <c r="F45" s="24"/>
      <c r="G45" s="24"/>
      <c r="H45" s="24"/>
      <c r="I45" s="24"/>
      <c r="J45" s="24"/>
      <c r="K45" s="24"/>
      <c r="L45" s="24"/>
      <c r="M45" s="24"/>
      <c r="N45" s="24"/>
      <c r="O45" s="24"/>
    </row>
    <row r="46" ht="18.75" customHeight="1" spans="1:15">
      <c r="A46" s="184" t="s">
        <v>156</v>
      </c>
      <c r="B46" s="224" t="s">
        <v>157</v>
      </c>
      <c r="C46" s="24">
        <v>3370462</v>
      </c>
      <c r="D46" s="24">
        <v>3370462</v>
      </c>
      <c r="E46" s="24">
        <v>3370462</v>
      </c>
      <c r="F46" s="24"/>
      <c r="G46" s="24"/>
      <c r="H46" s="24"/>
      <c r="I46" s="24"/>
      <c r="J46" s="24"/>
      <c r="K46" s="24"/>
      <c r="L46" s="24"/>
      <c r="M46" s="24"/>
      <c r="N46" s="24"/>
      <c r="O46" s="24"/>
    </row>
    <row r="47" ht="18.75" customHeight="1" spans="1:15">
      <c r="A47" s="184" t="s">
        <v>158</v>
      </c>
      <c r="B47" s="224" t="s">
        <v>159</v>
      </c>
      <c r="C47" s="24">
        <v>793200</v>
      </c>
      <c r="D47" s="24">
        <v>793200</v>
      </c>
      <c r="E47" s="24">
        <v>793200</v>
      </c>
      <c r="F47" s="24"/>
      <c r="G47" s="24"/>
      <c r="H47" s="24"/>
      <c r="I47" s="24"/>
      <c r="J47" s="24"/>
      <c r="K47" s="24"/>
      <c r="L47" s="24"/>
      <c r="M47" s="24"/>
      <c r="N47" s="24"/>
      <c r="O47" s="24"/>
    </row>
    <row r="48" ht="18.75" customHeight="1" spans="1:15">
      <c r="A48" s="180" t="s">
        <v>160</v>
      </c>
      <c r="B48" s="181" t="s">
        <v>161</v>
      </c>
      <c r="C48" s="24">
        <v>636469.2</v>
      </c>
      <c r="D48" s="24">
        <v>636469.2</v>
      </c>
      <c r="E48" s="24">
        <v>636469.2</v>
      </c>
      <c r="F48" s="24"/>
      <c r="G48" s="24"/>
      <c r="H48" s="24"/>
      <c r="I48" s="24"/>
      <c r="J48" s="24"/>
      <c r="K48" s="24"/>
      <c r="L48" s="24"/>
      <c r="M48" s="24"/>
      <c r="N48" s="24"/>
      <c r="O48" s="24"/>
    </row>
    <row r="49" ht="18.75" customHeight="1" spans="1:15">
      <c r="A49" s="182" t="s">
        <v>162</v>
      </c>
      <c r="B49" s="223" t="s">
        <v>163</v>
      </c>
      <c r="C49" s="24">
        <v>636469.2</v>
      </c>
      <c r="D49" s="24">
        <v>636469.2</v>
      </c>
      <c r="E49" s="24">
        <v>636469.2</v>
      </c>
      <c r="F49" s="24"/>
      <c r="G49" s="24"/>
      <c r="H49" s="24"/>
      <c r="I49" s="24"/>
      <c r="J49" s="24"/>
      <c r="K49" s="24"/>
      <c r="L49" s="24"/>
      <c r="M49" s="24"/>
      <c r="N49" s="24"/>
      <c r="O49" s="24"/>
    </row>
    <row r="50" ht="18.75" customHeight="1" spans="1:15">
      <c r="A50" s="184" t="s">
        <v>164</v>
      </c>
      <c r="B50" s="224" t="s">
        <v>165</v>
      </c>
      <c r="C50" s="24">
        <v>636469.2</v>
      </c>
      <c r="D50" s="24">
        <v>636469.2</v>
      </c>
      <c r="E50" s="24">
        <v>636469.2</v>
      </c>
      <c r="F50" s="24"/>
      <c r="G50" s="24"/>
      <c r="H50" s="24"/>
      <c r="I50" s="24"/>
      <c r="J50" s="24"/>
      <c r="K50" s="24"/>
      <c r="L50" s="24"/>
      <c r="M50" s="24"/>
      <c r="N50" s="24"/>
      <c r="O50" s="24"/>
    </row>
    <row r="51" ht="18.75" customHeight="1" spans="1:15">
      <c r="A51" s="189" t="s">
        <v>166</v>
      </c>
      <c r="B51" s="190" t="s">
        <v>166</v>
      </c>
      <c r="C51" s="24">
        <v>13719602.44</v>
      </c>
      <c r="D51" s="24">
        <v>13719602.44</v>
      </c>
      <c r="E51" s="24">
        <v>13613202.44</v>
      </c>
      <c r="F51" s="24">
        <v>106400</v>
      </c>
      <c r="G51" s="24"/>
      <c r="H51" s="24"/>
      <c r="I51" s="24"/>
      <c r="J51" s="24"/>
      <c r="K51" s="24"/>
      <c r="L51" s="24"/>
      <c r="M51" s="24"/>
      <c r="N51" s="24"/>
      <c r="O51" s="24"/>
    </row>
  </sheetData>
  <autoFilter xmlns:etc="http://www.wps.cn/officeDocument/2017/etCustomData" ref="A7:B51" etc:filterBottomFollowUsedRange="0">
    <extLst/>
  </autoFilter>
  <mergeCells count="11">
    <mergeCell ref="A3:O3"/>
    <mergeCell ref="A4:L4"/>
    <mergeCell ref="D5:F5"/>
    <mergeCell ref="J5:O5"/>
    <mergeCell ref="A51:B51"/>
    <mergeCell ref="A5:A6"/>
    <mergeCell ref="B5:B6"/>
    <mergeCell ref="C5:C6"/>
    <mergeCell ref="G5:G6"/>
    <mergeCell ref="H5:H6"/>
    <mergeCell ref="I5:I6"/>
  </mergeCells>
  <printOptions horizontalCentered="1"/>
  <pageMargins left="0.39" right="0.39" top="0.51" bottom="0.51" header="0.31" footer="0.31"/>
  <pageSetup paperSize="9" scale="58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7"/>
  <sheetViews>
    <sheetView showZeros="0" workbookViewId="0">
      <pane ySplit="1" topLeftCell="A12" activePane="bottomLeft" state="frozen"/>
      <selection/>
      <selection pane="bottomLeft" activeCell="C9" sqref="C9"/>
    </sheetView>
  </sheetViews>
  <sheetFormatPr defaultColWidth="9.14285714285714" defaultRowHeight="14.25" customHeight="1" outlineLevelCol="3"/>
  <cols>
    <col min="1" max="1" width="39.2857142857143" customWidth="1"/>
    <col min="2" max="2" width="30.847619047619" customWidth="1"/>
    <col min="3" max="3" width="35.847619047619" customWidth="1"/>
    <col min="4" max="4" width="29.847619047619" customWidth="1"/>
  </cols>
  <sheetData>
    <row r="1" customHeight="1" spans="1:4">
      <c r="A1" s="1"/>
      <c r="B1" s="1"/>
      <c r="C1" s="1"/>
      <c r="D1" s="1"/>
    </row>
    <row r="2" ht="15" customHeight="1" spans="1:4">
      <c r="A2" s="2"/>
      <c r="B2" s="2"/>
      <c r="C2" s="2"/>
      <c r="D2" s="40" t="s">
        <v>167</v>
      </c>
    </row>
    <row r="3" ht="36" customHeight="1" spans="1:4">
      <c r="A3" s="6" t="str">
        <f>"2025"&amp;"年部门财政拨款收支预算总表"</f>
        <v>2025年部门财政拨款收支预算总表</v>
      </c>
      <c r="B3" s="161"/>
      <c r="C3" s="161"/>
      <c r="D3" s="161"/>
    </row>
    <row r="4" ht="18.75" customHeight="1" spans="1:4">
      <c r="A4" s="8" t="str">
        <f>"单位名称："&amp;"沧源佤族自治县芒卡镇"</f>
        <v>单位名称：沧源佤族自治县芒卡镇</v>
      </c>
      <c r="B4" s="162"/>
      <c r="C4" s="162"/>
      <c r="D4" s="40" t="s">
        <v>1</v>
      </c>
    </row>
    <row r="5" ht="18.75" customHeight="1" spans="1:4">
      <c r="A5" s="13" t="s">
        <v>2</v>
      </c>
      <c r="B5" s="15"/>
      <c r="C5" s="13" t="s">
        <v>3</v>
      </c>
      <c r="D5" s="15"/>
    </row>
    <row r="6" ht="18.75" customHeight="1" spans="1:4">
      <c r="A6" s="32" t="s">
        <v>4</v>
      </c>
      <c r="B6" s="108" t="str">
        <f t="shared" ref="B6:D6" si="0">"2025"&amp;"年预算数"</f>
        <v>2025年预算数</v>
      </c>
      <c r="C6" s="32" t="s">
        <v>168</v>
      </c>
      <c r="D6" s="108" t="str">
        <f t="shared" si="0"/>
        <v>2025年预算数</v>
      </c>
    </row>
    <row r="7" ht="18.75" customHeight="1" spans="1:4">
      <c r="A7" s="34"/>
      <c r="B7" s="19"/>
      <c r="C7" s="34"/>
      <c r="D7" s="19"/>
    </row>
    <row r="8" ht="18.75" customHeight="1" spans="1:4">
      <c r="A8" s="163" t="s">
        <v>169</v>
      </c>
      <c r="B8" s="24">
        <v>13719602.44</v>
      </c>
      <c r="C8" s="23" t="s">
        <v>170</v>
      </c>
      <c r="D8" s="24">
        <v>13719602.44</v>
      </c>
    </row>
    <row r="9" ht="18.75" customHeight="1" spans="1:4">
      <c r="A9" s="164" t="s">
        <v>171</v>
      </c>
      <c r="B9" s="24">
        <v>13719602.44</v>
      </c>
      <c r="C9" s="23" t="s">
        <v>172</v>
      </c>
      <c r="D9" s="24">
        <v>4019391.92</v>
      </c>
    </row>
    <row r="10" ht="18.75" customHeight="1" spans="1:4">
      <c r="A10" s="164" t="s">
        <v>173</v>
      </c>
      <c r="B10" s="24"/>
      <c r="C10" s="23" t="s">
        <v>174</v>
      </c>
      <c r="D10" s="24"/>
    </row>
    <row r="11" ht="18.75" customHeight="1" spans="1:4">
      <c r="A11" s="164" t="s">
        <v>175</v>
      </c>
      <c r="B11" s="24"/>
      <c r="C11" s="23" t="s">
        <v>176</v>
      </c>
      <c r="D11" s="24">
        <v>1000</v>
      </c>
    </row>
    <row r="12" ht="18.75" customHeight="1" spans="1:4">
      <c r="A12" s="165" t="s">
        <v>177</v>
      </c>
      <c r="B12" s="24"/>
      <c r="C12" s="166" t="s">
        <v>178</v>
      </c>
      <c r="D12" s="24"/>
    </row>
    <row r="13" ht="18.75" customHeight="1" spans="1:4">
      <c r="A13" s="167" t="s">
        <v>171</v>
      </c>
      <c r="B13" s="24"/>
      <c r="C13" s="168" t="s">
        <v>179</v>
      </c>
      <c r="D13" s="24"/>
    </row>
    <row r="14" ht="18.75" customHeight="1" spans="1:4">
      <c r="A14" s="167" t="s">
        <v>173</v>
      </c>
      <c r="B14" s="24"/>
      <c r="C14" s="168" t="s">
        <v>180</v>
      </c>
      <c r="D14" s="24"/>
    </row>
    <row r="15" ht="18.75" customHeight="1" spans="1:4">
      <c r="A15" s="167" t="s">
        <v>175</v>
      </c>
      <c r="B15" s="24"/>
      <c r="C15" s="168" t="s">
        <v>181</v>
      </c>
      <c r="D15" s="24">
        <v>358606.97</v>
      </c>
    </row>
    <row r="16" ht="18.75" customHeight="1" spans="1:4">
      <c r="A16" s="167" t="s">
        <v>26</v>
      </c>
      <c r="B16" s="24"/>
      <c r="C16" s="168" t="s">
        <v>182</v>
      </c>
      <c r="D16" s="24">
        <v>1379696.6</v>
      </c>
    </row>
    <row r="17" ht="18.75" customHeight="1" spans="1:4">
      <c r="A17" s="167" t="s">
        <v>26</v>
      </c>
      <c r="B17" s="24" t="s">
        <v>26</v>
      </c>
      <c r="C17" s="168" t="s">
        <v>183</v>
      </c>
      <c r="D17" s="24">
        <v>378233.85</v>
      </c>
    </row>
    <row r="18" ht="18.75" customHeight="1" spans="1:4">
      <c r="A18" s="169" t="s">
        <v>26</v>
      </c>
      <c r="B18" s="24" t="s">
        <v>26</v>
      </c>
      <c r="C18" s="168" t="s">
        <v>184</v>
      </c>
      <c r="D18" s="24"/>
    </row>
    <row r="19" ht="18.75" customHeight="1" spans="1:4">
      <c r="A19" s="169" t="s">
        <v>26</v>
      </c>
      <c r="B19" s="24" t="s">
        <v>26</v>
      </c>
      <c r="C19" s="168" t="s">
        <v>185</v>
      </c>
      <c r="D19" s="24"/>
    </row>
    <row r="20" ht="18.75" customHeight="1" spans="1:4">
      <c r="A20" s="170" t="s">
        <v>26</v>
      </c>
      <c r="B20" s="24" t="s">
        <v>26</v>
      </c>
      <c r="C20" s="168" t="s">
        <v>186</v>
      </c>
      <c r="D20" s="24">
        <v>6946203.9</v>
      </c>
    </row>
    <row r="21" ht="18.75" customHeight="1" spans="1:4">
      <c r="A21" s="170" t="s">
        <v>26</v>
      </c>
      <c r="B21" s="24" t="s">
        <v>26</v>
      </c>
      <c r="C21" s="168" t="s">
        <v>187</v>
      </c>
      <c r="D21" s="24"/>
    </row>
    <row r="22" ht="18.75" customHeight="1" spans="1:4">
      <c r="A22" s="170" t="s">
        <v>26</v>
      </c>
      <c r="B22" s="24" t="s">
        <v>26</v>
      </c>
      <c r="C22" s="168" t="s">
        <v>188</v>
      </c>
      <c r="D22" s="24"/>
    </row>
    <row r="23" ht="18.75" customHeight="1" spans="1:4">
      <c r="A23" s="170" t="s">
        <v>26</v>
      </c>
      <c r="B23" s="24" t="s">
        <v>26</v>
      </c>
      <c r="C23" s="168" t="s">
        <v>189</v>
      </c>
      <c r="D23" s="24"/>
    </row>
    <row r="24" ht="18.75" customHeight="1" spans="1:4">
      <c r="A24" s="170" t="s">
        <v>26</v>
      </c>
      <c r="B24" s="24" t="s">
        <v>26</v>
      </c>
      <c r="C24" s="168" t="s">
        <v>190</v>
      </c>
      <c r="D24" s="24"/>
    </row>
    <row r="25" ht="18.75" customHeight="1" spans="1:4">
      <c r="A25" s="170" t="s">
        <v>26</v>
      </c>
      <c r="B25" s="24" t="s">
        <v>26</v>
      </c>
      <c r="C25" s="168" t="s">
        <v>191</v>
      </c>
      <c r="D25" s="24"/>
    </row>
    <row r="26" ht="18.75" customHeight="1" spans="1:4">
      <c r="A26" s="170" t="s">
        <v>26</v>
      </c>
      <c r="B26" s="24" t="s">
        <v>26</v>
      </c>
      <c r="C26" s="168" t="s">
        <v>192</v>
      </c>
      <c r="D26" s="24"/>
    </row>
    <row r="27" ht="18.75" customHeight="1" spans="1:4">
      <c r="A27" s="170" t="s">
        <v>26</v>
      </c>
      <c r="B27" s="24" t="s">
        <v>26</v>
      </c>
      <c r="C27" s="168" t="s">
        <v>193</v>
      </c>
      <c r="D27" s="24">
        <v>636469.2</v>
      </c>
    </row>
    <row r="28" ht="18.75" customHeight="1" spans="1:4">
      <c r="A28" s="170" t="s">
        <v>26</v>
      </c>
      <c r="B28" s="24" t="s">
        <v>26</v>
      </c>
      <c r="C28" s="168" t="s">
        <v>194</v>
      </c>
      <c r="D28" s="24"/>
    </row>
    <row r="29" ht="18.75" customHeight="1" spans="1:4">
      <c r="A29" s="170" t="s">
        <v>26</v>
      </c>
      <c r="B29" s="24" t="s">
        <v>26</v>
      </c>
      <c r="C29" s="168" t="s">
        <v>195</v>
      </c>
      <c r="D29" s="24"/>
    </row>
    <row r="30" ht="18.75" customHeight="1" spans="1:4">
      <c r="A30" s="170" t="s">
        <v>26</v>
      </c>
      <c r="B30" s="24" t="s">
        <v>26</v>
      </c>
      <c r="C30" s="168" t="s">
        <v>196</v>
      </c>
      <c r="D30" s="24"/>
    </row>
    <row r="31" ht="18.75" customHeight="1" spans="1:4">
      <c r="A31" s="170" t="s">
        <v>26</v>
      </c>
      <c r="B31" s="24" t="s">
        <v>26</v>
      </c>
      <c r="C31" s="168" t="s">
        <v>197</v>
      </c>
      <c r="D31" s="24"/>
    </row>
    <row r="32" ht="18.75" customHeight="1" spans="1:4">
      <c r="A32" s="171" t="s">
        <v>26</v>
      </c>
      <c r="B32" s="24" t="s">
        <v>26</v>
      </c>
      <c r="C32" s="168" t="s">
        <v>198</v>
      </c>
      <c r="D32" s="24"/>
    </row>
    <row r="33" ht="18.75" customHeight="1" spans="1:4">
      <c r="A33" s="171" t="s">
        <v>26</v>
      </c>
      <c r="B33" s="24" t="s">
        <v>26</v>
      </c>
      <c r="C33" s="168" t="s">
        <v>199</v>
      </c>
      <c r="D33" s="24"/>
    </row>
    <row r="34" ht="18.75" customHeight="1" spans="1:4">
      <c r="A34" s="171" t="s">
        <v>26</v>
      </c>
      <c r="B34" s="24" t="s">
        <v>26</v>
      </c>
      <c r="C34" s="168" t="s">
        <v>200</v>
      </c>
      <c r="D34" s="24"/>
    </row>
    <row r="35" ht="18.75" customHeight="1" spans="1:4">
      <c r="A35" s="171"/>
      <c r="B35" s="24"/>
      <c r="C35" s="168" t="s">
        <v>201</v>
      </c>
      <c r="D35" s="24"/>
    </row>
    <row r="36" ht="18.75" customHeight="1" spans="1:4">
      <c r="A36" s="171" t="s">
        <v>26</v>
      </c>
      <c r="B36" s="24" t="s">
        <v>26</v>
      </c>
      <c r="C36" s="168" t="s">
        <v>202</v>
      </c>
      <c r="D36" s="24"/>
    </row>
    <row r="37" ht="18.75" customHeight="1" spans="1:4">
      <c r="A37" s="56" t="s">
        <v>203</v>
      </c>
      <c r="B37" s="172">
        <v>13719602.44</v>
      </c>
      <c r="C37" s="173" t="s">
        <v>52</v>
      </c>
      <c r="D37" s="172">
        <v>13719602.44</v>
      </c>
    </row>
  </sheetData>
  <mergeCells count="8">
    <mergeCell ref="A3:D3"/>
    <mergeCell ref="A4:B4"/>
    <mergeCell ref="A5:B5"/>
    <mergeCell ref="C5:D5"/>
    <mergeCell ref="A6:A7"/>
    <mergeCell ref="B6:B7"/>
    <mergeCell ref="C6:C7"/>
    <mergeCell ref="D6:D7"/>
  </mergeCells>
  <printOptions horizontalCentered="1"/>
  <pageMargins left="0.39" right="0.39" top="0.51" bottom="0.51" header="0.31" footer="0.31"/>
  <pageSetup paperSize="9" scale="78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51"/>
  <sheetViews>
    <sheetView showZeros="0" workbookViewId="0">
      <pane ySplit="1" topLeftCell="A21" activePane="bottomLeft" state="frozen"/>
      <selection/>
      <selection pane="bottomLeft" activeCell="D51" sqref="D51"/>
    </sheetView>
  </sheetViews>
  <sheetFormatPr defaultColWidth="9.14285714285714" defaultRowHeight="14.25" customHeight="1" outlineLevelCol="6"/>
  <cols>
    <col min="1" max="1" width="20.1428571428571" customWidth="1"/>
    <col min="2" max="2" width="44" customWidth="1"/>
    <col min="3" max="3" width="24.2857142857143" customWidth="1"/>
    <col min="4" max="4" width="20.4190476190476" customWidth="1"/>
    <col min="5" max="7" width="24.2857142857143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5" customHeight="1" spans="4:7">
      <c r="D2" s="152"/>
      <c r="F2" s="58"/>
      <c r="G2" s="40" t="s">
        <v>204</v>
      </c>
    </row>
    <row r="3" ht="39" customHeight="1" spans="1:7">
      <c r="A3" s="6" t="str">
        <f>"2025"&amp;"年一般公共预算支出预算表（按功能科目分类）"</f>
        <v>2025年一般公共预算支出预算表（按功能科目分类）</v>
      </c>
      <c r="B3" s="153"/>
      <c r="C3" s="153"/>
      <c r="D3" s="153"/>
      <c r="E3" s="153"/>
      <c r="F3" s="153"/>
      <c r="G3" s="153"/>
    </row>
    <row r="4" ht="18" customHeight="1" spans="1:7">
      <c r="A4" s="154" t="str">
        <f>"单位名称："&amp;"沧源佤族自治县芒卡镇"</f>
        <v>单位名称：沧源佤族自治县芒卡镇</v>
      </c>
      <c r="B4" s="30"/>
      <c r="C4" s="31"/>
      <c r="D4" s="31"/>
      <c r="E4" s="31"/>
      <c r="F4" s="103"/>
      <c r="G4" s="40" t="s">
        <v>1</v>
      </c>
    </row>
    <row r="5" ht="20.25" customHeight="1" spans="1:7">
      <c r="A5" s="155" t="s">
        <v>205</v>
      </c>
      <c r="B5" s="156"/>
      <c r="C5" s="108" t="s">
        <v>56</v>
      </c>
      <c r="D5" s="131" t="s">
        <v>78</v>
      </c>
      <c r="E5" s="14"/>
      <c r="F5" s="15"/>
      <c r="G5" s="124" t="s">
        <v>79</v>
      </c>
    </row>
    <row r="6" ht="20.25" customHeight="1" spans="1:7">
      <c r="A6" s="157" t="s">
        <v>76</v>
      </c>
      <c r="B6" s="157" t="s">
        <v>77</v>
      </c>
      <c r="C6" s="34"/>
      <c r="D6" s="67" t="s">
        <v>58</v>
      </c>
      <c r="E6" s="67" t="s">
        <v>206</v>
      </c>
      <c r="F6" s="67" t="s">
        <v>207</v>
      </c>
      <c r="G6" s="95"/>
    </row>
    <row r="7" ht="19.5" customHeight="1" spans="1:7">
      <c r="A7" s="157" t="s">
        <v>208</v>
      </c>
      <c r="B7" s="157" t="s">
        <v>209</v>
      </c>
      <c r="C7" s="157" t="s">
        <v>210</v>
      </c>
      <c r="D7" s="67">
        <v>4</v>
      </c>
      <c r="E7" s="158" t="s">
        <v>211</v>
      </c>
      <c r="F7" s="158" t="s">
        <v>212</v>
      </c>
      <c r="G7" s="157" t="s">
        <v>213</v>
      </c>
    </row>
    <row r="8" ht="18" customHeight="1" spans="1:7">
      <c r="A8" s="35" t="s">
        <v>87</v>
      </c>
      <c r="B8" s="35" t="s">
        <v>88</v>
      </c>
      <c r="C8" s="24">
        <v>4019391.92</v>
      </c>
      <c r="D8" s="24">
        <v>3913991.92</v>
      </c>
      <c r="E8" s="24">
        <v>3498204.56</v>
      </c>
      <c r="F8" s="24">
        <v>415787.36</v>
      </c>
      <c r="G8" s="24">
        <v>105400</v>
      </c>
    </row>
    <row r="9" ht="18" customHeight="1" spans="1:7">
      <c r="A9" s="119" t="s">
        <v>89</v>
      </c>
      <c r="B9" s="119" t="s">
        <v>90</v>
      </c>
      <c r="C9" s="24">
        <v>369965.16</v>
      </c>
      <c r="D9" s="24">
        <v>269565.16</v>
      </c>
      <c r="E9" s="24">
        <v>244135</v>
      </c>
      <c r="F9" s="24">
        <v>25430.16</v>
      </c>
      <c r="G9" s="24">
        <v>100400</v>
      </c>
    </row>
    <row r="10" ht="18" customHeight="1" spans="1:7">
      <c r="A10" s="120" t="s">
        <v>214</v>
      </c>
      <c r="B10" s="120" t="s">
        <v>91</v>
      </c>
      <c r="C10" s="24">
        <v>312765.16</v>
      </c>
      <c r="D10" s="24">
        <v>269565.16</v>
      </c>
      <c r="E10" s="24">
        <v>244135</v>
      </c>
      <c r="F10" s="24">
        <v>25430.16</v>
      </c>
      <c r="G10" s="24">
        <v>43200</v>
      </c>
    </row>
    <row r="11" ht="18" customHeight="1" spans="1:7">
      <c r="A11" s="120" t="s">
        <v>92</v>
      </c>
      <c r="B11" s="120" t="s">
        <v>93</v>
      </c>
      <c r="C11" s="24">
        <v>57200</v>
      </c>
      <c r="D11" s="24"/>
      <c r="E11" s="24"/>
      <c r="F11" s="24"/>
      <c r="G11" s="24">
        <v>57200</v>
      </c>
    </row>
    <row r="12" ht="18" customHeight="1" spans="1:7">
      <c r="A12" s="119" t="s">
        <v>94</v>
      </c>
      <c r="B12" s="119" t="s">
        <v>95</v>
      </c>
      <c r="C12" s="24">
        <v>2489646.58</v>
      </c>
      <c r="D12" s="24">
        <v>2489646.58</v>
      </c>
      <c r="E12" s="24">
        <v>2200574.02</v>
      </c>
      <c r="F12" s="24">
        <v>289072.56</v>
      </c>
      <c r="G12" s="24"/>
    </row>
    <row r="13" ht="18" customHeight="1" spans="1:7">
      <c r="A13" s="120" t="s">
        <v>215</v>
      </c>
      <c r="B13" s="120" t="s">
        <v>91</v>
      </c>
      <c r="C13" s="24">
        <v>2489646.58</v>
      </c>
      <c r="D13" s="24">
        <v>2489646.58</v>
      </c>
      <c r="E13" s="24">
        <v>2200574.02</v>
      </c>
      <c r="F13" s="24">
        <v>289072.56</v>
      </c>
      <c r="G13" s="24"/>
    </row>
    <row r="14" ht="18" customHeight="1" spans="1:7">
      <c r="A14" s="119" t="s">
        <v>96</v>
      </c>
      <c r="B14" s="119" t="s">
        <v>97</v>
      </c>
      <c r="C14" s="24">
        <v>309812.02</v>
      </c>
      <c r="D14" s="24">
        <v>309812.02</v>
      </c>
      <c r="E14" s="24">
        <v>299131.54</v>
      </c>
      <c r="F14" s="24">
        <v>10680.48</v>
      </c>
      <c r="G14" s="24"/>
    </row>
    <row r="15" ht="18" customHeight="1" spans="1:7">
      <c r="A15" s="120" t="s">
        <v>98</v>
      </c>
      <c r="B15" s="120" t="s">
        <v>99</v>
      </c>
      <c r="C15" s="24">
        <v>309812.02</v>
      </c>
      <c r="D15" s="24">
        <v>309812.02</v>
      </c>
      <c r="E15" s="24">
        <v>299131.54</v>
      </c>
      <c r="F15" s="24">
        <v>10680.48</v>
      </c>
      <c r="G15" s="24"/>
    </row>
    <row r="16" ht="18" customHeight="1" spans="1:7">
      <c r="A16" s="119" t="s">
        <v>100</v>
      </c>
      <c r="B16" s="119" t="s">
        <v>101</v>
      </c>
      <c r="C16" s="24">
        <v>274147.52</v>
      </c>
      <c r="D16" s="24">
        <v>274147.52</v>
      </c>
      <c r="E16" s="24">
        <v>234768</v>
      </c>
      <c r="F16" s="24">
        <v>39379.52</v>
      </c>
      <c r="G16" s="24"/>
    </row>
    <row r="17" ht="18" customHeight="1" spans="1:7">
      <c r="A17" s="120" t="s">
        <v>102</v>
      </c>
      <c r="B17" s="120" t="s">
        <v>91</v>
      </c>
      <c r="C17" s="24">
        <v>274147.52</v>
      </c>
      <c r="D17" s="24">
        <v>274147.52</v>
      </c>
      <c r="E17" s="24">
        <v>234768</v>
      </c>
      <c r="F17" s="24">
        <v>39379.52</v>
      </c>
      <c r="G17" s="24"/>
    </row>
    <row r="18" ht="18" customHeight="1" spans="1:7">
      <c r="A18" s="119" t="s">
        <v>103</v>
      </c>
      <c r="B18" s="119" t="s">
        <v>104</v>
      </c>
      <c r="C18" s="24">
        <v>5000</v>
      </c>
      <c r="D18" s="24"/>
      <c r="E18" s="24"/>
      <c r="F18" s="24"/>
      <c r="G18" s="24">
        <v>5000</v>
      </c>
    </row>
    <row r="19" ht="18" customHeight="1" spans="1:7">
      <c r="A19" s="120" t="s">
        <v>105</v>
      </c>
      <c r="B19" s="120" t="s">
        <v>106</v>
      </c>
      <c r="C19" s="24">
        <v>5000</v>
      </c>
      <c r="D19" s="24"/>
      <c r="E19" s="24"/>
      <c r="F19" s="24"/>
      <c r="G19" s="24">
        <v>5000</v>
      </c>
    </row>
    <row r="20" ht="18" customHeight="1" spans="1:7">
      <c r="A20" s="119" t="s">
        <v>107</v>
      </c>
      <c r="B20" s="119" t="s">
        <v>108</v>
      </c>
      <c r="C20" s="24">
        <v>570820.64</v>
      </c>
      <c r="D20" s="24">
        <v>570820.64</v>
      </c>
      <c r="E20" s="24">
        <v>519596</v>
      </c>
      <c r="F20" s="24">
        <v>51224.64</v>
      </c>
      <c r="G20" s="24"/>
    </row>
    <row r="21" ht="18" customHeight="1" spans="1:7">
      <c r="A21" s="120" t="s">
        <v>109</v>
      </c>
      <c r="B21" s="120" t="s">
        <v>91</v>
      </c>
      <c r="C21" s="24">
        <v>570820.64</v>
      </c>
      <c r="D21" s="24">
        <v>570820.64</v>
      </c>
      <c r="E21" s="24">
        <v>519596</v>
      </c>
      <c r="F21" s="24">
        <v>51224.64</v>
      </c>
      <c r="G21" s="24"/>
    </row>
    <row r="22" ht="18" customHeight="1" spans="1:7">
      <c r="A22" s="35" t="s">
        <v>110</v>
      </c>
      <c r="B22" s="35" t="s">
        <v>111</v>
      </c>
      <c r="C22" s="24">
        <v>1000</v>
      </c>
      <c r="D22" s="24"/>
      <c r="E22" s="24"/>
      <c r="F22" s="24"/>
      <c r="G22" s="24">
        <v>1000</v>
      </c>
    </row>
    <row r="23" ht="18" customHeight="1" spans="1:7">
      <c r="A23" s="119" t="s">
        <v>112</v>
      </c>
      <c r="B23" s="119" t="s">
        <v>113</v>
      </c>
      <c r="C23" s="24">
        <v>1000</v>
      </c>
      <c r="D23" s="24"/>
      <c r="E23" s="24"/>
      <c r="F23" s="24"/>
      <c r="G23" s="24">
        <v>1000</v>
      </c>
    </row>
    <row r="24" ht="18" customHeight="1" spans="1:7">
      <c r="A24" s="120" t="s">
        <v>114</v>
      </c>
      <c r="B24" s="120" t="s">
        <v>113</v>
      </c>
      <c r="C24" s="24">
        <v>1000</v>
      </c>
      <c r="D24" s="24"/>
      <c r="E24" s="24"/>
      <c r="F24" s="24"/>
      <c r="G24" s="24">
        <v>1000</v>
      </c>
    </row>
    <row r="25" ht="18" customHeight="1" spans="1:7">
      <c r="A25" s="35" t="s">
        <v>115</v>
      </c>
      <c r="B25" s="35" t="s">
        <v>116</v>
      </c>
      <c r="C25" s="24">
        <v>358606.97</v>
      </c>
      <c r="D25" s="24">
        <v>358606.97</v>
      </c>
      <c r="E25" s="24">
        <v>347105.45</v>
      </c>
      <c r="F25" s="24">
        <v>11501.52</v>
      </c>
      <c r="G25" s="24"/>
    </row>
    <row r="26" ht="18" customHeight="1" spans="1:7">
      <c r="A26" s="119" t="s">
        <v>117</v>
      </c>
      <c r="B26" s="119" t="s">
        <v>118</v>
      </c>
      <c r="C26" s="24">
        <v>358606.97</v>
      </c>
      <c r="D26" s="24">
        <v>358606.97</v>
      </c>
      <c r="E26" s="24">
        <v>347105.45</v>
      </c>
      <c r="F26" s="24">
        <v>11501.52</v>
      </c>
      <c r="G26" s="24"/>
    </row>
    <row r="27" ht="18" customHeight="1" spans="1:7">
      <c r="A27" s="120" t="s">
        <v>119</v>
      </c>
      <c r="B27" s="120" t="s">
        <v>120</v>
      </c>
      <c r="C27" s="24">
        <v>358606.97</v>
      </c>
      <c r="D27" s="24">
        <v>358606.97</v>
      </c>
      <c r="E27" s="24">
        <v>347105.45</v>
      </c>
      <c r="F27" s="24">
        <v>11501.52</v>
      </c>
      <c r="G27" s="24"/>
    </row>
    <row r="28" ht="18" customHeight="1" spans="1:7">
      <c r="A28" s="35" t="s">
        <v>121</v>
      </c>
      <c r="B28" s="35" t="s">
        <v>122</v>
      </c>
      <c r="C28" s="24">
        <v>1379696.6</v>
      </c>
      <c r="D28" s="24">
        <v>1379696.6</v>
      </c>
      <c r="E28" s="24">
        <v>1379696.6</v>
      </c>
      <c r="F28" s="24"/>
      <c r="G28" s="24"/>
    </row>
    <row r="29" ht="18" customHeight="1" spans="1:7">
      <c r="A29" s="119" t="s">
        <v>123</v>
      </c>
      <c r="B29" s="119" t="s">
        <v>124</v>
      </c>
      <c r="C29" s="24">
        <v>1319412.6</v>
      </c>
      <c r="D29" s="24">
        <v>1319412.6</v>
      </c>
      <c r="E29" s="24">
        <v>1319412.6</v>
      </c>
      <c r="F29" s="24"/>
      <c r="G29" s="24"/>
    </row>
    <row r="30" ht="18" customHeight="1" spans="1:7">
      <c r="A30" s="120" t="s">
        <v>125</v>
      </c>
      <c r="B30" s="120" t="s">
        <v>126</v>
      </c>
      <c r="C30" s="24">
        <v>342210.6</v>
      </c>
      <c r="D30" s="24">
        <v>342210.6</v>
      </c>
      <c r="E30" s="24">
        <v>342210.6</v>
      </c>
      <c r="F30" s="24"/>
      <c r="G30" s="24"/>
    </row>
    <row r="31" ht="18" customHeight="1" spans="1:7">
      <c r="A31" s="120" t="s">
        <v>127</v>
      </c>
      <c r="B31" s="120" t="s">
        <v>128</v>
      </c>
      <c r="C31" s="24">
        <v>128576.4</v>
      </c>
      <c r="D31" s="24">
        <v>128576.4</v>
      </c>
      <c r="E31" s="24">
        <v>128576.4</v>
      </c>
      <c r="F31" s="24"/>
      <c r="G31" s="24"/>
    </row>
    <row r="32" ht="18" customHeight="1" spans="1:7">
      <c r="A32" s="120" t="s">
        <v>129</v>
      </c>
      <c r="B32" s="120" t="s">
        <v>130</v>
      </c>
      <c r="C32" s="24">
        <v>848625.6</v>
      </c>
      <c r="D32" s="24">
        <v>848625.6</v>
      </c>
      <c r="E32" s="24">
        <v>848625.6</v>
      </c>
      <c r="F32" s="24"/>
      <c r="G32" s="24"/>
    </row>
    <row r="33" ht="18" customHeight="1" spans="1:7">
      <c r="A33" s="119" t="s">
        <v>131</v>
      </c>
      <c r="B33" s="119" t="s">
        <v>132</v>
      </c>
      <c r="C33" s="24">
        <v>60284</v>
      </c>
      <c r="D33" s="24">
        <v>60284</v>
      </c>
      <c r="E33" s="24">
        <v>60284</v>
      </c>
      <c r="F33" s="24"/>
      <c r="G33" s="24"/>
    </row>
    <row r="34" ht="18" customHeight="1" spans="1:7">
      <c r="A34" s="120" t="s">
        <v>133</v>
      </c>
      <c r="B34" s="120" t="s">
        <v>134</v>
      </c>
      <c r="C34" s="24">
        <v>60284</v>
      </c>
      <c r="D34" s="24">
        <v>60284</v>
      </c>
      <c r="E34" s="24">
        <v>60284</v>
      </c>
      <c r="F34" s="24"/>
      <c r="G34" s="24"/>
    </row>
    <row r="35" ht="18" customHeight="1" spans="1:7">
      <c r="A35" s="35" t="s">
        <v>135</v>
      </c>
      <c r="B35" s="35" t="s">
        <v>136</v>
      </c>
      <c r="C35" s="24">
        <v>378233.85</v>
      </c>
      <c r="D35" s="24">
        <v>378233.85</v>
      </c>
      <c r="E35" s="24">
        <v>378233.85</v>
      </c>
      <c r="F35" s="24"/>
      <c r="G35" s="24"/>
    </row>
    <row r="36" ht="18" customHeight="1" spans="1:7">
      <c r="A36" s="119" t="s">
        <v>137</v>
      </c>
      <c r="B36" s="119" t="s">
        <v>138</v>
      </c>
      <c r="C36" s="24">
        <v>378233.85</v>
      </c>
      <c r="D36" s="24">
        <v>378233.85</v>
      </c>
      <c r="E36" s="24">
        <v>378233.85</v>
      </c>
      <c r="F36" s="24"/>
      <c r="G36" s="24"/>
    </row>
    <row r="37" ht="18" customHeight="1" spans="1:7">
      <c r="A37" s="120" t="s">
        <v>139</v>
      </c>
      <c r="B37" s="120" t="s">
        <v>140</v>
      </c>
      <c r="C37" s="24">
        <v>160264.61</v>
      </c>
      <c r="D37" s="24">
        <v>160264.61</v>
      </c>
      <c r="E37" s="24">
        <v>160264.61</v>
      </c>
      <c r="F37" s="24"/>
      <c r="G37" s="24"/>
    </row>
    <row r="38" ht="18" customHeight="1" spans="1:7">
      <c r="A38" s="120" t="s">
        <v>141</v>
      </c>
      <c r="B38" s="120" t="s">
        <v>142</v>
      </c>
      <c r="C38" s="24">
        <v>189121.42</v>
      </c>
      <c r="D38" s="24">
        <v>189121.42</v>
      </c>
      <c r="E38" s="24">
        <v>189121.42</v>
      </c>
      <c r="F38" s="24"/>
      <c r="G38" s="24"/>
    </row>
    <row r="39" ht="18" customHeight="1" spans="1:7">
      <c r="A39" s="120" t="s">
        <v>143</v>
      </c>
      <c r="B39" s="120" t="s">
        <v>144</v>
      </c>
      <c r="C39" s="24">
        <v>28847.82</v>
      </c>
      <c r="D39" s="24">
        <v>28847.82</v>
      </c>
      <c r="E39" s="24">
        <v>28847.82</v>
      </c>
      <c r="F39" s="24"/>
      <c r="G39" s="24"/>
    </row>
    <row r="40" ht="18" customHeight="1" spans="1:7">
      <c r="A40" s="35" t="s">
        <v>145</v>
      </c>
      <c r="B40" s="35" t="s">
        <v>146</v>
      </c>
      <c r="C40" s="24">
        <v>6946203.9</v>
      </c>
      <c r="D40" s="24">
        <v>6946203.9</v>
      </c>
      <c r="E40" s="24">
        <v>6234878.78</v>
      </c>
      <c r="F40" s="24">
        <v>711325.12</v>
      </c>
      <c r="G40" s="24"/>
    </row>
    <row r="41" ht="18" customHeight="1" spans="1:7">
      <c r="A41" s="119" t="s">
        <v>147</v>
      </c>
      <c r="B41" s="119" t="s">
        <v>148</v>
      </c>
      <c r="C41" s="24">
        <v>2355240.65</v>
      </c>
      <c r="D41" s="24">
        <v>2355240.65</v>
      </c>
      <c r="E41" s="24">
        <v>2277386.81</v>
      </c>
      <c r="F41" s="24">
        <v>77853.84</v>
      </c>
      <c r="G41" s="24"/>
    </row>
    <row r="42" ht="18" customHeight="1" spans="1:7">
      <c r="A42" s="120" t="s">
        <v>149</v>
      </c>
      <c r="B42" s="120" t="s">
        <v>99</v>
      </c>
      <c r="C42" s="24">
        <v>2355240.65</v>
      </c>
      <c r="D42" s="24">
        <v>2355240.65</v>
      </c>
      <c r="E42" s="24">
        <v>2277386.81</v>
      </c>
      <c r="F42" s="24">
        <v>77853.84</v>
      </c>
      <c r="G42" s="24"/>
    </row>
    <row r="43" ht="18" customHeight="1" spans="1:7">
      <c r="A43" s="119" t="s">
        <v>150</v>
      </c>
      <c r="B43" s="119" t="s">
        <v>151</v>
      </c>
      <c r="C43" s="24">
        <v>427301.25</v>
      </c>
      <c r="D43" s="24">
        <v>427301.25</v>
      </c>
      <c r="E43" s="24">
        <v>412829.97</v>
      </c>
      <c r="F43" s="24">
        <v>14471.28</v>
      </c>
      <c r="G43" s="24"/>
    </row>
    <row r="44" ht="18" customHeight="1" spans="1:7">
      <c r="A44" s="120" t="s">
        <v>152</v>
      </c>
      <c r="B44" s="120" t="s">
        <v>153</v>
      </c>
      <c r="C44" s="24">
        <v>427301.25</v>
      </c>
      <c r="D44" s="24">
        <v>427301.25</v>
      </c>
      <c r="E44" s="24">
        <v>412829.97</v>
      </c>
      <c r="F44" s="24">
        <v>14471.28</v>
      </c>
      <c r="G44" s="24"/>
    </row>
    <row r="45" ht="18" customHeight="1" spans="1:7">
      <c r="A45" s="119" t="s">
        <v>154</v>
      </c>
      <c r="B45" s="119" t="s">
        <v>155</v>
      </c>
      <c r="C45" s="24">
        <v>4163662</v>
      </c>
      <c r="D45" s="24">
        <v>4163662</v>
      </c>
      <c r="E45" s="24">
        <v>3544662</v>
      </c>
      <c r="F45" s="24">
        <v>619000</v>
      </c>
      <c r="G45" s="24"/>
    </row>
    <row r="46" ht="18" customHeight="1" spans="1:7">
      <c r="A46" s="120" t="s">
        <v>156</v>
      </c>
      <c r="B46" s="120" t="s">
        <v>157</v>
      </c>
      <c r="C46" s="24">
        <v>3370462</v>
      </c>
      <c r="D46" s="24">
        <v>3370462</v>
      </c>
      <c r="E46" s="24">
        <v>2751462</v>
      </c>
      <c r="F46" s="24">
        <v>619000</v>
      </c>
      <c r="G46" s="24"/>
    </row>
    <row r="47" ht="18" customHeight="1" spans="1:7">
      <c r="A47" s="120" t="s">
        <v>158</v>
      </c>
      <c r="B47" s="120" t="s">
        <v>159</v>
      </c>
      <c r="C47" s="24">
        <v>793200</v>
      </c>
      <c r="D47" s="24">
        <v>793200</v>
      </c>
      <c r="E47" s="24">
        <v>793200</v>
      </c>
      <c r="F47" s="24"/>
      <c r="G47" s="24"/>
    </row>
    <row r="48" ht="18" customHeight="1" spans="1:7">
      <c r="A48" s="35" t="s">
        <v>160</v>
      </c>
      <c r="B48" s="35" t="s">
        <v>161</v>
      </c>
      <c r="C48" s="24">
        <v>636469.2</v>
      </c>
      <c r="D48" s="24">
        <v>636469.2</v>
      </c>
      <c r="E48" s="24">
        <v>636469.2</v>
      </c>
      <c r="F48" s="24"/>
      <c r="G48" s="24"/>
    </row>
    <row r="49" ht="18" customHeight="1" spans="1:7">
      <c r="A49" s="119" t="s">
        <v>162</v>
      </c>
      <c r="B49" s="119" t="s">
        <v>163</v>
      </c>
      <c r="C49" s="24">
        <v>636469.2</v>
      </c>
      <c r="D49" s="24">
        <v>636469.2</v>
      </c>
      <c r="E49" s="24">
        <v>636469.2</v>
      </c>
      <c r="F49" s="24"/>
      <c r="G49" s="24"/>
    </row>
    <row r="50" ht="18" customHeight="1" spans="1:7">
      <c r="A50" s="120" t="s">
        <v>164</v>
      </c>
      <c r="B50" s="120" t="s">
        <v>165</v>
      </c>
      <c r="C50" s="24">
        <v>636469.2</v>
      </c>
      <c r="D50" s="24">
        <v>636469.2</v>
      </c>
      <c r="E50" s="24">
        <v>636469.2</v>
      </c>
      <c r="F50" s="24"/>
      <c r="G50" s="24"/>
    </row>
    <row r="51" ht="18" customHeight="1" spans="1:7">
      <c r="A51" s="159" t="s">
        <v>166</v>
      </c>
      <c r="B51" s="160" t="s">
        <v>166</v>
      </c>
      <c r="C51" s="24">
        <v>13719602.44</v>
      </c>
      <c r="D51" s="24">
        <v>13613202.44</v>
      </c>
      <c r="E51" s="24">
        <v>12474588.44</v>
      </c>
      <c r="F51" s="24">
        <v>1138614</v>
      </c>
      <c r="G51" s="24">
        <v>106400</v>
      </c>
    </row>
  </sheetData>
  <mergeCells count="7">
    <mergeCell ref="A3:G3"/>
    <mergeCell ref="A4:E4"/>
    <mergeCell ref="A5:B5"/>
    <mergeCell ref="D5:F5"/>
    <mergeCell ref="A51:B51"/>
    <mergeCell ref="C5:C6"/>
    <mergeCell ref="G5:G6"/>
  </mergeCells>
  <printOptions horizontalCentered="1"/>
  <pageMargins left="0.39" right="0.39" top="0.58" bottom="0.58" header="0.5" footer="0.5"/>
  <pageSetup paperSize="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12"/>
  <sheetViews>
    <sheetView showZeros="0" workbookViewId="0">
      <pane ySplit="1" topLeftCell="A2" activePane="bottomLeft" state="frozen"/>
      <selection/>
      <selection pane="bottomLeft" activeCell="G37" sqref="G37"/>
    </sheetView>
  </sheetViews>
  <sheetFormatPr defaultColWidth="9.14285714285714" defaultRowHeight="14.25" customHeight="1" outlineLevelCol="6"/>
  <cols>
    <col min="1" max="1" width="23.5714285714286" customWidth="1"/>
    <col min="2" max="7" width="22.847619047619" customWidth="1"/>
  </cols>
  <sheetData>
    <row r="1" customHeight="1" spans="1:7">
      <c r="A1" s="141"/>
      <c r="B1" s="141"/>
      <c r="C1" s="141"/>
      <c r="D1" s="141"/>
      <c r="E1" s="141"/>
      <c r="F1" s="141"/>
      <c r="G1" s="141"/>
    </row>
    <row r="2" ht="15" customHeight="1" spans="1:7">
      <c r="A2" s="142"/>
      <c r="B2" s="143"/>
      <c r="C2" s="144"/>
      <c r="D2" s="63"/>
      <c r="G2" s="88" t="s">
        <v>216</v>
      </c>
    </row>
    <row r="3" ht="39" customHeight="1" spans="1:7">
      <c r="A3" s="129" t="str">
        <f>"2025"&amp;"年“三公”经费支出预算表"</f>
        <v>2025年“三公”经费支出预算表</v>
      </c>
      <c r="B3" s="52"/>
      <c r="C3" s="52"/>
      <c r="D3" s="52"/>
      <c r="E3" s="52"/>
      <c r="F3" s="52"/>
      <c r="G3" s="52"/>
    </row>
    <row r="4" ht="18.75" customHeight="1" spans="1:7">
      <c r="A4" s="42" t="str">
        <f>"单位名称："&amp;"沧源佤族自治县芒卡镇"</f>
        <v>单位名称：沧源佤族自治县芒卡镇</v>
      </c>
      <c r="B4" s="143"/>
      <c r="C4" s="144"/>
      <c r="D4" s="63"/>
      <c r="E4" s="31"/>
      <c r="G4" s="88" t="s">
        <v>217</v>
      </c>
    </row>
    <row r="5" ht="18.75" customHeight="1" spans="1:7">
      <c r="A5" s="11" t="s">
        <v>218</v>
      </c>
      <c r="B5" s="11" t="s">
        <v>219</v>
      </c>
      <c r="C5" s="32" t="s">
        <v>220</v>
      </c>
      <c r="D5" s="13" t="s">
        <v>221</v>
      </c>
      <c r="E5" s="14"/>
      <c r="F5" s="15"/>
      <c r="G5" s="32" t="s">
        <v>222</v>
      </c>
    </row>
    <row r="6" ht="18.75" customHeight="1" spans="1:7">
      <c r="A6" s="18"/>
      <c r="B6" s="145"/>
      <c r="C6" s="34"/>
      <c r="D6" s="67" t="s">
        <v>58</v>
      </c>
      <c r="E6" s="67" t="s">
        <v>223</v>
      </c>
      <c r="F6" s="67" t="s">
        <v>224</v>
      </c>
      <c r="G6" s="34"/>
    </row>
    <row r="7" ht="18.75" customHeight="1" spans="1:7">
      <c r="A7" s="146" t="s">
        <v>56</v>
      </c>
      <c r="B7" s="147">
        <v>1</v>
      </c>
      <c r="C7" s="148">
        <v>2</v>
      </c>
      <c r="D7" s="149">
        <v>3</v>
      </c>
      <c r="E7" s="149">
        <v>4</v>
      </c>
      <c r="F7" s="149">
        <v>5</v>
      </c>
      <c r="G7" s="148">
        <v>6</v>
      </c>
    </row>
    <row r="8" ht="18.75" customHeight="1" spans="1:7">
      <c r="A8" s="146" t="s">
        <v>56</v>
      </c>
      <c r="B8" s="150">
        <v>99000</v>
      </c>
      <c r="C8" s="150"/>
      <c r="D8" s="150">
        <v>71000</v>
      </c>
      <c r="E8" s="150"/>
      <c r="F8" s="150">
        <v>71000</v>
      </c>
      <c r="G8" s="150">
        <v>28000</v>
      </c>
    </row>
    <row r="9" ht="18.75" customHeight="1" spans="1:7">
      <c r="A9" s="151" t="s">
        <v>225</v>
      </c>
      <c r="B9" s="150"/>
      <c r="C9" s="150"/>
      <c r="D9" s="150"/>
      <c r="E9" s="150"/>
      <c r="F9" s="150"/>
      <c r="G9" s="150"/>
    </row>
    <row r="10" ht="18.75" customHeight="1" spans="1:7">
      <c r="A10" s="151" t="s">
        <v>226</v>
      </c>
      <c r="B10" s="150">
        <v>99000</v>
      </c>
      <c r="C10" s="150"/>
      <c r="D10" s="150">
        <v>71000</v>
      </c>
      <c r="E10" s="150"/>
      <c r="F10" s="150">
        <v>71000</v>
      </c>
      <c r="G10" s="150">
        <v>28000</v>
      </c>
    </row>
    <row r="11" ht="18.75" customHeight="1" spans="1:7">
      <c r="A11" s="151" t="s">
        <v>227</v>
      </c>
      <c r="B11" s="150"/>
      <c r="C11" s="150"/>
      <c r="D11" s="150"/>
      <c r="E11" s="150"/>
      <c r="F11" s="150"/>
      <c r="G11" s="150"/>
    </row>
    <row r="12" ht="18.75" customHeight="1" spans="1:7">
      <c r="A12" s="151" t="s">
        <v>228</v>
      </c>
      <c r="B12" s="150"/>
      <c r="C12" s="150"/>
      <c r="D12" s="150"/>
      <c r="E12" s="150"/>
      <c r="F12" s="150"/>
      <c r="G12" s="150"/>
    </row>
  </sheetData>
  <mergeCells count="7">
    <mergeCell ref="A3:G3"/>
    <mergeCell ref="A4:D4"/>
    <mergeCell ref="D5:F5"/>
    <mergeCell ref="A5:A7"/>
    <mergeCell ref="B5:B6"/>
    <mergeCell ref="C5:C6"/>
    <mergeCell ref="G5:G6"/>
  </mergeCells>
  <printOptions horizontalCentered="1"/>
  <pageMargins left="0.39" right="0.39" top="0.58" bottom="0.58" header="0.51" footer="0.51"/>
  <pageSetup paperSize="9" fitToHeight="10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131"/>
  <sheetViews>
    <sheetView showZeros="0" topLeftCell="F1" workbookViewId="0">
      <pane ySplit="1" topLeftCell="A111" activePane="bottomLeft" state="frozen"/>
      <selection/>
      <selection pane="bottomLeft" activeCell="L10" sqref="L10"/>
    </sheetView>
  </sheetViews>
  <sheetFormatPr defaultColWidth="9.14285714285714" defaultRowHeight="14.25" customHeight="1"/>
  <cols>
    <col min="1" max="1" width="32.847619047619" customWidth="1"/>
    <col min="2" max="2" width="25.4190476190476" customWidth="1"/>
    <col min="3" max="3" width="26.5714285714286" customWidth="1"/>
    <col min="4" max="4" width="10.1428571428571" customWidth="1"/>
    <col min="5" max="5" width="28.5904761904762" customWidth="1"/>
    <col min="6" max="6" width="10.2857142857143" customWidth="1"/>
    <col min="7" max="7" width="23" customWidth="1"/>
    <col min="8" max="21" width="19.847619047619" customWidth="1"/>
    <col min="22" max="23" width="20" customWidth="1"/>
  </cols>
  <sheetData>
    <row r="1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5" customHeight="1" spans="2:23">
      <c r="B2" s="127"/>
      <c r="D2" s="128"/>
      <c r="E2" s="128"/>
      <c r="F2" s="128"/>
      <c r="G2" s="128"/>
      <c r="H2" s="68"/>
      <c r="I2" s="68"/>
      <c r="J2" s="68"/>
      <c r="K2" s="68"/>
      <c r="L2" s="68"/>
      <c r="M2" s="68"/>
      <c r="N2" s="31"/>
      <c r="O2" s="31"/>
      <c r="P2" s="31"/>
      <c r="Q2" s="68"/>
      <c r="U2" s="127"/>
      <c r="W2" s="39" t="s">
        <v>229</v>
      </c>
    </row>
    <row r="3" ht="39.75" customHeight="1" spans="1:23">
      <c r="A3" s="129" t="str">
        <f>"2025"&amp;"年部门基本支出预算表"</f>
        <v>2025年部门基本支出预算表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7"/>
      <c r="O3" s="7"/>
      <c r="P3" s="7"/>
      <c r="Q3" s="52"/>
      <c r="R3" s="52"/>
      <c r="S3" s="52"/>
      <c r="T3" s="52"/>
      <c r="U3" s="52"/>
      <c r="V3" s="52"/>
      <c r="W3" s="52"/>
    </row>
    <row r="4" ht="18.75" customHeight="1" spans="1:23">
      <c r="A4" s="8" t="str">
        <f>"单位名称："&amp;"沧源佤族自治县芒卡镇"</f>
        <v>单位名称：沧源佤族自治县芒卡镇</v>
      </c>
      <c r="B4" s="130"/>
      <c r="C4" s="130"/>
      <c r="D4" s="130"/>
      <c r="E4" s="130"/>
      <c r="F4" s="130"/>
      <c r="G4" s="130"/>
      <c r="H4" s="72"/>
      <c r="I4" s="72"/>
      <c r="J4" s="72"/>
      <c r="K4" s="72"/>
      <c r="L4" s="72"/>
      <c r="M4" s="72"/>
      <c r="N4" s="94"/>
      <c r="O4" s="94"/>
      <c r="P4" s="94"/>
      <c r="Q4" s="72"/>
      <c r="U4" s="127"/>
      <c r="W4" s="39" t="s">
        <v>217</v>
      </c>
    </row>
    <row r="5" ht="18" customHeight="1" spans="1:23">
      <c r="A5" s="11" t="s">
        <v>230</v>
      </c>
      <c r="B5" s="11" t="s">
        <v>231</v>
      </c>
      <c r="C5" s="11" t="s">
        <v>232</v>
      </c>
      <c r="D5" s="11" t="s">
        <v>233</v>
      </c>
      <c r="E5" s="11" t="s">
        <v>234</v>
      </c>
      <c r="F5" s="11" t="s">
        <v>235</v>
      </c>
      <c r="G5" s="11" t="s">
        <v>236</v>
      </c>
      <c r="H5" s="131" t="s">
        <v>237</v>
      </c>
      <c r="I5" s="65" t="s">
        <v>237</v>
      </c>
      <c r="J5" s="65"/>
      <c r="K5" s="65"/>
      <c r="L5" s="65"/>
      <c r="M5" s="65"/>
      <c r="N5" s="14"/>
      <c r="O5" s="14"/>
      <c r="P5" s="14"/>
      <c r="Q5" s="75" t="s">
        <v>62</v>
      </c>
      <c r="R5" s="65" t="s">
        <v>81</v>
      </c>
      <c r="S5" s="65"/>
      <c r="T5" s="65"/>
      <c r="U5" s="65"/>
      <c r="V5" s="65"/>
      <c r="W5" s="136"/>
    </row>
    <row r="6" ht="18" customHeight="1" spans="1:23">
      <c r="A6" s="16"/>
      <c r="B6" s="126"/>
      <c r="C6" s="16"/>
      <c r="D6" s="16"/>
      <c r="E6" s="16"/>
      <c r="F6" s="16"/>
      <c r="G6" s="16"/>
      <c r="H6" s="108" t="s">
        <v>238</v>
      </c>
      <c r="I6" s="131" t="s">
        <v>59</v>
      </c>
      <c r="J6" s="65"/>
      <c r="K6" s="65"/>
      <c r="L6" s="65"/>
      <c r="M6" s="136"/>
      <c r="N6" s="13" t="s">
        <v>239</v>
      </c>
      <c r="O6" s="14"/>
      <c r="P6" s="15"/>
      <c r="Q6" s="11" t="s">
        <v>62</v>
      </c>
      <c r="R6" s="131" t="s">
        <v>81</v>
      </c>
      <c r="S6" s="75" t="s">
        <v>65</v>
      </c>
      <c r="T6" s="65" t="s">
        <v>81</v>
      </c>
      <c r="U6" s="75" t="s">
        <v>67</v>
      </c>
      <c r="V6" s="75" t="s">
        <v>68</v>
      </c>
      <c r="W6" s="138" t="s">
        <v>69</v>
      </c>
    </row>
    <row r="7" ht="18.75" customHeight="1" spans="1:23">
      <c r="A7" s="33"/>
      <c r="B7" s="33"/>
      <c r="C7" s="33"/>
      <c r="D7" s="33"/>
      <c r="E7" s="33"/>
      <c r="F7" s="33"/>
      <c r="G7" s="33"/>
      <c r="H7" s="33"/>
      <c r="I7" s="137" t="s">
        <v>240</v>
      </c>
      <c r="J7" s="11" t="s">
        <v>241</v>
      </c>
      <c r="K7" s="11" t="s">
        <v>242</v>
      </c>
      <c r="L7" s="11" t="s">
        <v>243</v>
      </c>
      <c r="M7" s="11" t="s">
        <v>244</v>
      </c>
      <c r="N7" s="11" t="s">
        <v>59</v>
      </c>
      <c r="O7" s="11" t="s">
        <v>60</v>
      </c>
      <c r="P7" s="11" t="s">
        <v>61</v>
      </c>
      <c r="Q7" s="33"/>
      <c r="R7" s="11" t="s">
        <v>58</v>
      </c>
      <c r="S7" s="11" t="s">
        <v>65</v>
      </c>
      <c r="T7" s="11" t="s">
        <v>245</v>
      </c>
      <c r="U7" s="11" t="s">
        <v>67</v>
      </c>
      <c r="V7" s="11" t="s">
        <v>68</v>
      </c>
      <c r="W7" s="11" t="s">
        <v>69</v>
      </c>
    </row>
    <row r="8" ht="37.5" customHeight="1" spans="1:23">
      <c r="A8" s="111"/>
      <c r="B8" s="111"/>
      <c r="C8" s="111"/>
      <c r="D8" s="111"/>
      <c r="E8" s="111"/>
      <c r="F8" s="111"/>
      <c r="G8" s="111"/>
      <c r="H8" s="111"/>
      <c r="I8" s="93"/>
      <c r="J8" s="18" t="s">
        <v>246</v>
      </c>
      <c r="K8" s="18" t="s">
        <v>242</v>
      </c>
      <c r="L8" s="18" t="s">
        <v>243</v>
      </c>
      <c r="M8" s="18" t="s">
        <v>244</v>
      </c>
      <c r="N8" s="18" t="s">
        <v>242</v>
      </c>
      <c r="O8" s="18" t="s">
        <v>243</v>
      </c>
      <c r="P8" s="18" t="s">
        <v>244</v>
      </c>
      <c r="Q8" s="18" t="s">
        <v>62</v>
      </c>
      <c r="R8" s="18" t="s">
        <v>58</v>
      </c>
      <c r="S8" s="18" t="s">
        <v>65</v>
      </c>
      <c r="T8" s="18" t="s">
        <v>245</v>
      </c>
      <c r="U8" s="18" t="s">
        <v>67</v>
      </c>
      <c r="V8" s="18" t="s">
        <v>68</v>
      </c>
      <c r="W8" s="18" t="s">
        <v>69</v>
      </c>
    </row>
    <row r="9" ht="19.5" customHeight="1" spans="1:23">
      <c r="A9" s="132">
        <v>1</v>
      </c>
      <c r="B9" s="132">
        <v>2</v>
      </c>
      <c r="C9" s="132">
        <v>3</v>
      </c>
      <c r="D9" s="132">
        <v>4</v>
      </c>
      <c r="E9" s="132">
        <v>5</v>
      </c>
      <c r="F9" s="132">
        <v>6</v>
      </c>
      <c r="G9" s="132">
        <v>7</v>
      </c>
      <c r="H9" s="132">
        <v>8</v>
      </c>
      <c r="I9" s="132">
        <v>9</v>
      </c>
      <c r="J9" s="132">
        <v>10</v>
      </c>
      <c r="K9" s="132">
        <v>11</v>
      </c>
      <c r="L9" s="132">
        <v>12</v>
      </c>
      <c r="M9" s="132">
        <v>13</v>
      </c>
      <c r="N9" s="132">
        <v>14</v>
      </c>
      <c r="O9" s="132">
        <v>15</v>
      </c>
      <c r="P9" s="132">
        <v>16</v>
      </c>
      <c r="Q9" s="132">
        <v>17</v>
      </c>
      <c r="R9" s="132">
        <v>18</v>
      </c>
      <c r="S9" s="132">
        <v>19</v>
      </c>
      <c r="T9" s="132">
        <v>20</v>
      </c>
      <c r="U9" s="132">
        <v>21</v>
      </c>
      <c r="V9" s="132">
        <v>22</v>
      </c>
      <c r="W9" s="132">
        <v>23</v>
      </c>
    </row>
    <row r="10" ht="21" customHeight="1" spans="1:23">
      <c r="A10" s="133" t="s">
        <v>71</v>
      </c>
      <c r="B10" s="133"/>
      <c r="C10" s="133"/>
      <c r="D10" s="133"/>
      <c r="E10" s="133"/>
      <c r="F10" s="133"/>
      <c r="G10" s="133"/>
      <c r="H10" s="24">
        <v>13613202.44</v>
      </c>
      <c r="I10" s="24">
        <v>13613202.44</v>
      </c>
      <c r="J10" s="24"/>
      <c r="K10" s="24"/>
      <c r="L10" s="24">
        <v>13613202.44</v>
      </c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</row>
    <row r="11" ht="21" customHeight="1" spans="1:23">
      <c r="A11" s="134" t="s">
        <v>73</v>
      </c>
      <c r="B11" s="22"/>
      <c r="C11" s="22"/>
      <c r="D11" s="22"/>
      <c r="E11" s="22"/>
      <c r="F11" s="22"/>
      <c r="G11" s="22"/>
      <c r="H11" s="24">
        <v>13613202.44</v>
      </c>
      <c r="I11" s="24">
        <v>13613202.44</v>
      </c>
      <c r="J11" s="24"/>
      <c r="K11" s="24"/>
      <c r="L11" s="24">
        <v>13613202.44</v>
      </c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</row>
    <row r="12" ht="21" customHeight="1" spans="1:23">
      <c r="A12" s="26"/>
      <c r="B12" s="22" t="s">
        <v>247</v>
      </c>
      <c r="C12" s="22" t="s">
        <v>248</v>
      </c>
      <c r="D12" s="22" t="s">
        <v>214</v>
      </c>
      <c r="E12" s="22" t="s">
        <v>91</v>
      </c>
      <c r="F12" s="22" t="s">
        <v>249</v>
      </c>
      <c r="G12" s="22" t="s">
        <v>250</v>
      </c>
      <c r="H12" s="135">
        <v>71508</v>
      </c>
      <c r="I12" s="24">
        <v>71508</v>
      </c>
      <c r="J12" s="24"/>
      <c r="K12" s="24"/>
      <c r="L12" s="24">
        <v>71508</v>
      </c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</row>
    <row r="13" ht="21" customHeight="1" spans="1:23">
      <c r="A13" s="26"/>
      <c r="B13" s="22" t="s">
        <v>247</v>
      </c>
      <c r="C13" s="22" t="s">
        <v>248</v>
      </c>
      <c r="D13" s="22" t="s">
        <v>215</v>
      </c>
      <c r="E13" s="22" t="s">
        <v>91</v>
      </c>
      <c r="F13" s="22" t="s">
        <v>249</v>
      </c>
      <c r="G13" s="22" t="s">
        <v>250</v>
      </c>
      <c r="H13" s="135">
        <v>623628</v>
      </c>
      <c r="I13" s="24">
        <v>623628</v>
      </c>
      <c r="J13" s="24"/>
      <c r="K13" s="24"/>
      <c r="L13" s="24">
        <v>623628</v>
      </c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</row>
    <row r="14" ht="21" customHeight="1" spans="1:23">
      <c r="A14" s="26"/>
      <c r="B14" s="22" t="s">
        <v>247</v>
      </c>
      <c r="C14" s="22" t="s">
        <v>248</v>
      </c>
      <c r="D14" s="22" t="s">
        <v>102</v>
      </c>
      <c r="E14" s="22" t="s">
        <v>91</v>
      </c>
      <c r="F14" s="22" t="s">
        <v>249</v>
      </c>
      <c r="G14" s="22" t="s">
        <v>250</v>
      </c>
      <c r="H14" s="135">
        <v>68976</v>
      </c>
      <c r="I14" s="24">
        <v>68976</v>
      </c>
      <c r="J14" s="24"/>
      <c r="K14" s="24"/>
      <c r="L14" s="24">
        <v>68976</v>
      </c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</row>
    <row r="15" ht="21" customHeight="1" spans="1:23">
      <c r="A15" s="26"/>
      <c r="B15" s="22" t="s">
        <v>247</v>
      </c>
      <c r="C15" s="22" t="s">
        <v>248</v>
      </c>
      <c r="D15" s="22" t="s">
        <v>109</v>
      </c>
      <c r="E15" s="22" t="s">
        <v>91</v>
      </c>
      <c r="F15" s="22" t="s">
        <v>249</v>
      </c>
      <c r="G15" s="22" t="s">
        <v>250</v>
      </c>
      <c r="H15" s="135">
        <v>161232</v>
      </c>
      <c r="I15" s="24">
        <v>161232</v>
      </c>
      <c r="J15" s="24"/>
      <c r="K15" s="24"/>
      <c r="L15" s="24">
        <v>161232</v>
      </c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</row>
    <row r="16" ht="21" customHeight="1" spans="1:23">
      <c r="A16" s="26"/>
      <c r="B16" s="22" t="s">
        <v>251</v>
      </c>
      <c r="C16" s="22" t="s">
        <v>252</v>
      </c>
      <c r="D16" s="22" t="s">
        <v>98</v>
      </c>
      <c r="E16" s="22" t="s">
        <v>99</v>
      </c>
      <c r="F16" s="22" t="s">
        <v>249</v>
      </c>
      <c r="G16" s="22" t="s">
        <v>250</v>
      </c>
      <c r="H16" s="135">
        <v>84024</v>
      </c>
      <c r="I16" s="24">
        <v>84024</v>
      </c>
      <c r="J16" s="24"/>
      <c r="K16" s="24"/>
      <c r="L16" s="24">
        <v>84024</v>
      </c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</row>
    <row r="17" ht="21" customHeight="1" spans="1:23">
      <c r="A17" s="26"/>
      <c r="B17" s="22" t="s">
        <v>251</v>
      </c>
      <c r="C17" s="22" t="s">
        <v>252</v>
      </c>
      <c r="D17" s="22" t="s">
        <v>119</v>
      </c>
      <c r="E17" s="22" t="s">
        <v>120</v>
      </c>
      <c r="F17" s="22" t="s">
        <v>249</v>
      </c>
      <c r="G17" s="22" t="s">
        <v>250</v>
      </c>
      <c r="H17" s="135">
        <v>126192</v>
      </c>
      <c r="I17" s="24">
        <v>126192</v>
      </c>
      <c r="J17" s="24"/>
      <c r="K17" s="24"/>
      <c r="L17" s="24">
        <v>126192</v>
      </c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</row>
    <row r="18" ht="21" customHeight="1" spans="1:23">
      <c r="A18" s="26"/>
      <c r="B18" s="22" t="s">
        <v>251</v>
      </c>
      <c r="C18" s="22" t="s">
        <v>252</v>
      </c>
      <c r="D18" s="22" t="s">
        <v>149</v>
      </c>
      <c r="E18" s="22" t="s">
        <v>99</v>
      </c>
      <c r="F18" s="22" t="s">
        <v>249</v>
      </c>
      <c r="G18" s="22" t="s">
        <v>250</v>
      </c>
      <c r="H18" s="135">
        <v>744708</v>
      </c>
      <c r="I18" s="24">
        <v>744708</v>
      </c>
      <c r="J18" s="24"/>
      <c r="K18" s="24"/>
      <c r="L18" s="24">
        <v>744708</v>
      </c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</row>
    <row r="19" ht="21" customHeight="1" spans="1:23">
      <c r="A19" s="26"/>
      <c r="B19" s="22" t="s">
        <v>251</v>
      </c>
      <c r="C19" s="22" t="s">
        <v>252</v>
      </c>
      <c r="D19" s="22" t="s">
        <v>152</v>
      </c>
      <c r="E19" s="22" t="s">
        <v>153</v>
      </c>
      <c r="F19" s="22" t="s">
        <v>249</v>
      </c>
      <c r="G19" s="22" t="s">
        <v>250</v>
      </c>
      <c r="H19" s="135">
        <v>123564</v>
      </c>
      <c r="I19" s="24">
        <v>123564</v>
      </c>
      <c r="J19" s="24"/>
      <c r="K19" s="24"/>
      <c r="L19" s="24">
        <v>123564</v>
      </c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</row>
    <row r="20" ht="21" customHeight="1" spans="1:23">
      <c r="A20" s="26"/>
      <c r="B20" s="22" t="s">
        <v>247</v>
      </c>
      <c r="C20" s="22" t="s">
        <v>248</v>
      </c>
      <c r="D20" s="22" t="s">
        <v>214</v>
      </c>
      <c r="E20" s="22" t="s">
        <v>91</v>
      </c>
      <c r="F20" s="22" t="s">
        <v>253</v>
      </c>
      <c r="G20" s="22" t="s">
        <v>254</v>
      </c>
      <c r="H20" s="135">
        <v>116628</v>
      </c>
      <c r="I20" s="24">
        <v>116628</v>
      </c>
      <c r="J20" s="24"/>
      <c r="K20" s="24"/>
      <c r="L20" s="24">
        <v>116628</v>
      </c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</row>
    <row r="21" ht="21" customHeight="1" spans="1:23">
      <c r="A21" s="26"/>
      <c r="B21" s="22" t="s">
        <v>247</v>
      </c>
      <c r="C21" s="22" t="s">
        <v>248</v>
      </c>
      <c r="D21" s="22" t="s">
        <v>215</v>
      </c>
      <c r="E21" s="22" t="s">
        <v>91</v>
      </c>
      <c r="F21" s="22" t="s">
        <v>253</v>
      </c>
      <c r="G21" s="22" t="s">
        <v>254</v>
      </c>
      <c r="H21" s="24">
        <v>1073952</v>
      </c>
      <c r="I21" s="24">
        <v>1073952</v>
      </c>
      <c r="J21" s="24"/>
      <c r="K21" s="24"/>
      <c r="L21" s="24">
        <v>1073952</v>
      </c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</row>
    <row r="22" ht="21" customHeight="1" spans="1:23">
      <c r="A22" s="26"/>
      <c r="B22" s="22" t="s">
        <v>247</v>
      </c>
      <c r="C22" s="22" t="s">
        <v>248</v>
      </c>
      <c r="D22" s="22" t="s">
        <v>102</v>
      </c>
      <c r="E22" s="22" t="s">
        <v>91</v>
      </c>
      <c r="F22" s="22" t="s">
        <v>253</v>
      </c>
      <c r="G22" s="22" t="s">
        <v>254</v>
      </c>
      <c r="H22" s="24">
        <v>113004</v>
      </c>
      <c r="I22" s="24">
        <v>113004</v>
      </c>
      <c r="J22" s="24"/>
      <c r="K22" s="24"/>
      <c r="L22" s="24">
        <v>113004</v>
      </c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</row>
    <row r="23" ht="21" customHeight="1" spans="1:23">
      <c r="A23" s="26"/>
      <c r="B23" s="22" t="s">
        <v>247</v>
      </c>
      <c r="C23" s="22" t="s">
        <v>248</v>
      </c>
      <c r="D23" s="22" t="s">
        <v>109</v>
      </c>
      <c r="E23" s="22" t="s">
        <v>91</v>
      </c>
      <c r="F23" s="22" t="s">
        <v>253</v>
      </c>
      <c r="G23" s="22" t="s">
        <v>254</v>
      </c>
      <c r="H23" s="24">
        <v>242328</v>
      </c>
      <c r="I23" s="24">
        <v>242328</v>
      </c>
      <c r="J23" s="24"/>
      <c r="K23" s="24"/>
      <c r="L23" s="24">
        <v>242328</v>
      </c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</row>
    <row r="24" ht="21" customHeight="1" spans="1:23">
      <c r="A24" s="26"/>
      <c r="B24" s="22" t="s">
        <v>251</v>
      </c>
      <c r="C24" s="22" t="s">
        <v>252</v>
      </c>
      <c r="D24" s="22" t="s">
        <v>98</v>
      </c>
      <c r="E24" s="22" t="s">
        <v>99</v>
      </c>
      <c r="F24" s="22" t="s">
        <v>253</v>
      </c>
      <c r="G24" s="22" t="s">
        <v>254</v>
      </c>
      <c r="H24" s="24">
        <v>18000</v>
      </c>
      <c r="I24" s="24">
        <v>18000</v>
      </c>
      <c r="J24" s="24"/>
      <c r="K24" s="24"/>
      <c r="L24" s="24">
        <v>18000</v>
      </c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</row>
    <row r="25" ht="21" customHeight="1" spans="1:23">
      <c r="A25" s="26"/>
      <c r="B25" s="22" t="s">
        <v>251</v>
      </c>
      <c r="C25" s="22" t="s">
        <v>252</v>
      </c>
      <c r="D25" s="22" t="s">
        <v>119</v>
      </c>
      <c r="E25" s="22" t="s">
        <v>120</v>
      </c>
      <c r="F25" s="22" t="s">
        <v>253</v>
      </c>
      <c r="G25" s="22" t="s">
        <v>254</v>
      </c>
      <c r="H25" s="24">
        <v>18000</v>
      </c>
      <c r="I25" s="24">
        <v>18000</v>
      </c>
      <c r="J25" s="24"/>
      <c r="K25" s="24"/>
      <c r="L25" s="24">
        <v>18000</v>
      </c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</row>
    <row r="26" ht="21" customHeight="1" spans="1:23">
      <c r="A26" s="26"/>
      <c r="B26" s="22" t="s">
        <v>251</v>
      </c>
      <c r="C26" s="22" t="s">
        <v>252</v>
      </c>
      <c r="D26" s="22" t="s">
        <v>149</v>
      </c>
      <c r="E26" s="22" t="s">
        <v>99</v>
      </c>
      <c r="F26" s="22" t="s">
        <v>253</v>
      </c>
      <c r="G26" s="22" t="s">
        <v>254</v>
      </c>
      <c r="H26" s="24">
        <v>126000</v>
      </c>
      <c r="I26" s="24">
        <v>126000</v>
      </c>
      <c r="J26" s="24"/>
      <c r="K26" s="24"/>
      <c r="L26" s="24">
        <v>126000</v>
      </c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</row>
    <row r="27" ht="21" customHeight="1" spans="1:23">
      <c r="A27" s="26"/>
      <c r="B27" s="22" t="s">
        <v>251</v>
      </c>
      <c r="C27" s="22" t="s">
        <v>252</v>
      </c>
      <c r="D27" s="22" t="s">
        <v>152</v>
      </c>
      <c r="E27" s="22" t="s">
        <v>153</v>
      </c>
      <c r="F27" s="22" t="s">
        <v>253</v>
      </c>
      <c r="G27" s="22" t="s">
        <v>254</v>
      </c>
      <c r="H27" s="24">
        <v>24000</v>
      </c>
      <c r="I27" s="24">
        <v>24000</v>
      </c>
      <c r="J27" s="24"/>
      <c r="K27" s="24"/>
      <c r="L27" s="24">
        <v>24000</v>
      </c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</row>
    <row r="28" ht="21" customHeight="1" spans="1:23">
      <c r="A28" s="26"/>
      <c r="B28" s="22" t="s">
        <v>247</v>
      </c>
      <c r="C28" s="22" t="s">
        <v>248</v>
      </c>
      <c r="D28" s="22" t="s">
        <v>214</v>
      </c>
      <c r="E28" s="22" t="s">
        <v>91</v>
      </c>
      <c r="F28" s="22" t="s">
        <v>253</v>
      </c>
      <c r="G28" s="22" t="s">
        <v>254</v>
      </c>
      <c r="H28" s="24">
        <v>12000</v>
      </c>
      <c r="I28" s="24">
        <v>12000</v>
      </c>
      <c r="J28" s="24"/>
      <c r="K28" s="24"/>
      <c r="L28" s="24">
        <v>12000</v>
      </c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</row>
    <row r="29" ht="21" customHeight="1" spans="1:23">
      <c r="A29" s="26"/>
      <c r="B29" s="22" t="s">
        <v>247</v>
      </c>
      <c r="C29" s="22" t="s">
        <v>248</v>
      </c>
      <c r="D29" s="22" t="s">
        <v>215</v>
      </c>
      <c r="E29" s="22" t="s">
        <v>91</v>
      </c>
      <c r="F29" s="22" t="s">
        <v>253</v>
      </c>
      <c r="G29" s="22" t="s">
        <v>254</v>
      </c>
      <c r="H29" s="24">
        <v>114000</v>
      </c>
      <c r="I29" s="24">
        <v>114000</v>
      </c>
      <c r="J29" s="24"/>
      <c r="K29" s="24"/>
      <c r="L29" s="24">
        <v>114000</v>
      </c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</row>
    <row r="30" ht="21" customHeight="1" spans="1:23">
      <c r="A30" s="26"/>
      <c r="B30" s="22" t="s">
        <v>247</v>
      </c>
      <c r="C30" s="22" t="s">
        <v>248</v>
      </c>
      <c r="D30" s="22" t="s">
        <v>102</v>
      </c>
      <c r="E30" s="22" t="s">
        <v>91</v>
      </c>
      <c r="F30" s="22" t="s">
        <v>253</v>
      </c>
      <c r="G30" s="22" t="s">
        <v>254</v>
      </c>
      <c r="H30" s="24">
        <v>12000</v>
      </c>
      <c r="I30" s="24">
        <v>12000</v>
      </c>
      <c r="J30" s="24"/>
      <c r="K30" s="24"/>
      <c r="L30" s="24">
        <v>12000</v>
      </c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</row>
    <row r="31" ht="21" customHeight="1" spans="1:23">
      <c r="A31" s="26"/>
      <c r="B31" s="22" t="s">
        <v>247</v>
      </c>
      <c r="C31" s="22" t="s">
        <v>248</v>
      </c>
      <c r="D31" s="22" t="s">
        <v>109</v>
      </c>
      <c r="E31" s="22" t="s">
        <v>91</v>
      </c>
      <c r="F31" s="22" t="s">
        <v>253</v>
      </c>
      <c r="G31" s="22" t="s">
        <v>254</v>
      </c>
      <c r="H31" s="24">
        <v>24000</v>
      </c>
      <c r="I31" s="24">
        <v>24000</v>
      </c>
      <c r="J31" s="24"/>
      <c r="K31" s="24"/>
      <c r="L31" s="24">
        <v>24000</v>
      </c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</row>
    <row r="32" ht="21" customHeight="1" spans="1:23">
      <c r="A32" s="26"/>
      <c r="B32" s="22" t="s">
        <v>251</v>
      </c>
      <c r="C32" s="22" t="s">
        <v>252</v>
      </c>
      <c r="D32" s="22" t="s">
        <v>98</v>
      </c>
      <c r="E32" s="22" t="s">
        <v>99</v>
      </c>
      <c r="F32" s="22" t="s">
        <v>253</v>
      </c>
      <c r="G32" s="22" t="s">
        <v>254</v>
      </c>
      <c r="H32" s="24">
        <v>22680</v>
      </c>
      <c r="I32" s="24">
        <v>22680</v>
      </c>
      <c r="J32" s="24"/>
      <c r="K32" s="24"/>
      <c r="L32" s="24">
        <v>22680</v>
      </c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</row>
    <row r="33" ht="21" customHeight="1" spans="1:23">
      <c r="A33" s="26"/>
      <c r="B33" s="22" t="s">
        <v>251</v>
      </c>
      <c r="C33" s="22" t="s">
        <v>252</v>
      </c>
      <c r="D33" s="22" t="s">
        <v>119</v>
      </c>
      <c r="E33" s="22" t="s">
        <v>120</v>
      </c>
      <c r="F33" s="22" t="s">
        <v>253</v>
      </c>
      <c r="G33" s="22" t="s">
        <v>254</v>
      </c>
      <c r="H33" s="24">
        <v>23700</v>
      </c>
      <c r="I33" s="24">
        <v>23700</v>
      </c>
      <c r="J33" s="24"/>
      <c r="K33" s="24"/>
      <c r="L33" s="24">
        <v>23700</v>
      </c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</row>
    <row r="34" ht="21" customHeight="1" spans="1:23">
      <c r="A34" s="26"/>
      <c r="B34" s="22" t="s">
        <v>251</v>
      </c>
      <c r="C34" s="22" t="s">
        <v>252</v>
      </c>
      <c r="D34" s="22" t="s">
        <v>149</v>
      </c>
      <c r="E34" s="22" t="s">
        <v>99</v>
      </c>
      <c r="F34" s="22" t="s">
        <v>253</v>
      </c>
      <c r="G34" s="22" t="s">
        <v>254</v>
      </c>
      <c r="H34" s="24">
        <v>167640</v>
      </c>
      <c r="I34" s="24">
        <v>167640</v>
      </c>
      <c r="J34" s="24"/>
      <c r="K34" s="24"/>
      <c r="L34" s="24">
        <v>167640</v>
      </c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</row>
    <row r="35" ht="21" customHeight="1" spans="1:23">
      <c r="A35" s="26"/>
      <c r="B35" s="22" t="s">
        <v>251</v>
      </c>
      <c r="C35" s="22" t="s">
        <v>252</v>
      </c>
      <c r="D35" s="22" t="s">
        <v>152</v>
      </c>
      <c r="E35" s="22" t="s">
        <v>153</v>
      </c>
      <c r="F35" s="22" t="s">
        <v>253</v>
      </c>
      <c r="G35" s="22" t="s">
        <v>254</v>
      </c>
      <c r="H35" s="24">
        <v>31260</v>
      </c>
      <c r="I35" s="24">
        <v>31260</v>
      </c>
      <c r="J35" s="24"/>
      <c r="K35" s="24"/>
      <c r="L35" s="24">
        <v>31260</v>
      </c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</row>
    <row r="36" ht="21" customHeight="1" spans="1:23">
      <c r="A36" s="26"/>
      <c r="B36" s="22" t="s">
        <v>247</v>
      </c>
      <c r="C36" s="22" t="s">
        <v>248</v>
      </c>
      <c r="D36" s="22" t="s">
        <v>214</v>
      </c>
      <c r="E36" s="22" t="s">
        <v>91</v>
      </c>
      <c r="F36" s="22" t="s">
        <v>255</v>
      </c>
      <c r="G36" s="22" t="s">
        <v>256</v>
      </c>
      <c r="H36" s="24">
        <v>5959</v>
      </c>
      <c r="I36" s="24">
        <v>5959</v>
      </c>
      <c r="J36" s="24"/>
      <c r="K36" s="24"/>
      <c r="L36" s="24">
        <v>5959</v>
      </c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</row>
    <row r="37" ht="21" customHeight="1" spans="1:23">
      <c r="A37" s="26"/>
      <c r="B37" s="22" t="s">
        <v>247</v>
      </c>
      <c r="C37" s="22" t="s">
        <v>248</v>
      </c>
      <c r="D37" s="22" t="s">
        <v>215</v>
      </c>
      <c r="E37" s="22" t="s">
        <v>91</v>
      </c>
      <c r="F37" s="22" t="s">
        <v>255</v>
      </c>
      <c r="G37" s="22" t="s">
        <v>256</v>
      </c>
      <c r="H37" s="24">
        <v>51969</v>
      </c>
      <c r="I37" s="24">
        <v>51969</v>
      </c>
      <c r="J37" s="24"/>
      <c r="K37" s="24"/>
      <c r="L37" s="24">
        <v>51969</v>
      </c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</row>
    <row r="38" ht="21" customHeight="1" spans="1:23">
      <c r="A38" s="26"/>
      <c r="B38" s="22" t="s">
        <v>247</v>
      </c>
      <c r="C38" s="22" t="s">
        <v>248</v>
      </c>
      <c r="D38" s="22" t="s">
        <v>102</v>
      </c>
      <c r="E38" s="22" t="s">
        <v>91</v>
      </c>
      <c r="F38" s="22" t="s">
        <v>255</v>
      </c>
      <c r="G38" s="22" t="s">
        <v>256</v>
      </c>
      <c r="H38" s="24">
        <v>5748</v>
      </c>
      <c r="I38" s="24">
        <v>5748</v>
      </c>
      <c r="J38" s="24"/>
      <c r="K38" s="24"/>
      <c r="L38" s="24">
        <v>5748</v>
      </c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</row>
    <row r="39" ht="21" customHeight="1" spans="1:23">
      <c r="A39" s="26"/>
      <c r="B39" s="22" t="s">
        <v>247</v>
      </c>
      <c r="C39" s="22" t="s">
        <v>248</v>
      </c>
      <c r="D39" s="22" t="s">
        <v>109</v>
      </c>
      <c r="E39" s="22" t="s">
        <v>91</v>
      </c>
      <c r="F39" s="22" t="s">
        <v>255</v>
      </c>
      <c r="G39" s="22" t="s">
        <v>256</v>
      </c>
      <c r="H39" s="24">
        <v>13436</v>
      </c>
      <c r="I39" s="24">
        <v>13436</v>
      </c>
      <c r="J39" s="24"/>
      <c r="K39" s="24"/>
      <c r="L39" s="24">
        <v>13436</v>
      </c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</row>
    <row r="40" ht="21" customHeight="1" spans="1:23">
      <c r="A40" s="26"/>
      <c r="B40" s="22" t="s">
        <v>257</v>
      </c>
      <c r="C40" s="22" t="s">
        <v>258</v>
      </c>
      <c r="D40" s="22" t="s">
        <v>214</v>
      </c>
      <c r="E40" s="22" t="s">
        <v>91</v>
      </c>
      <c r="F40" s="22" t="s">
        <v>255</v>
      </c>
      <c r="G40" s="22" t="s">
        <v>256</v>
      </c>
      <c r="H40" s="24">
        <v>38040</v>
      </c>
      <c r="I40" s="24">
        <v>38040</v>
      </c>
      <c r="J40" s="24"/>
      <c r="K40" s="24"/>
      <c r="L40" s="24">
        <v>38040</v>
      </c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</row>
    <row r="41" ht="21" customHeight="1" spans="1:23">
      <c r="A41" s="26"/>
      <c r="B41" s="22" t="s">
        <v>257</v>
      </c>
      <c r="C41" s="22" t="s">
        <v>258</v>
      </c>
      <c r="D41" s="22" t="s">
        <v>215</v>
      </c>
      <c r="E41" s="22" t="s">
        <v>91</v>
      </c>
      <c r="F41" s="22" t="s">
        <v>255</v>
      </c>
      <c r="G41" s="22" t="s">
        <v>256</v>
      </c>
      <c r="H41" s="24">
        <v>231300</v>
      </c>
      <c r="I41" s="24">
        <v>231300</v>
      </c>
      <c r="J41" s="24"/>
      <c r="K41" s="24"/>
      <c r="L41" s="24">
        <v>231300</v>
      </c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</row>
    <row r="42" ht="21" customHeight="1" spans="1:23">
      <c r="A42" s="26"/>
      <c r="B42" s="22" t="s">
        <v>257</v>
      </c>
      <c r="C42" s="22" t="s">
        <v>258</v>
      </c>
      <c r="D42" s="22" t="s">
        <v>102</v>
      </c>
      <c r="E42" s="22" t="s">
        <v>91</v>
      </c>
      <c r="F42" s="22" t="s">
        <v>255</v>
      </c>
      <c r="G42" s="22" t="s">
        <v>256</v>
      </c>
      <c r="H42" s="24">
        <v>35040</v>
      </c>
      <c r="I42" s="24">
        <v>35040</v>
      </c>
      <c r="J42" s="24"/>
      <c r="K42" s="24"/>
      <c r="L42" s="24">
        <v>35040</v>
      </c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</row>
    <row r="43" ht="21" customHeight="1" spans="1:23">
      <c r="A43" s="26"/>
      <c r="B43" s="22" t="s">
        <v>257</v>
      </c>
      <c r="C43" s="22" t="s">
        <v>258</v>
      </c>
      <c r="D43" s="22" t="s">
        <v>109</v>
      </c>
      <c r="E43" s="22" t="s">
        <v>91</v>
      </c>
      <c r="F43" s="22" t="s">
        <v>255</v>
      </c>
      <c r="G43" s="22" t="s">
        <v>256</v>
      </c>
      <c r="H43" s="24">
        <v>78600</v>
      </c>
      <c r="I43" s="24">
        <v>78600</v>
      </c>
      <c r="J43" s="24"/>
      <c r="K43" s="24"/>
      <c r="L43" s="24">
        <v>78600</v>
      </c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</row>
    <row r="44" ht="21" customHeight="1" spans="1:23">
      <c r="A44" s="26"/>
      <c r="B44" s="22" t="s">
        <v>251</v>
      </c>
      <c r="C44" s="22" t="s">
        <v>252</v>
      </c>
      <c r="D44" s="22" t="s">
        <v>98</v>
      </c>
      <c r="E44" s="22" t="s">
        <v>99</v>
      </c>
      <c r="F44" s="22" t="s">
        <v>259</v>
      </c>
      <c r="G44" s="22" t="s">
        <v>260</v>
      </c>
      <c r="H44" s="24">
        <v>81360</v>
      </c>
      <c r="I44" s="24">
        <v>81360</v>
      </c>
      <c r="J44" s="24"/>
      <c r="K44" s="24"/>
      <c r="L44" s="24">
        <v>81360</v>
      </c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</row>
    <row r="45" ht="21" customHeight="1" spans="1:23">
      <c r="A45" s="26"/>
      <c r="B45" s="22" t="s">
        <v>251</v>
      </c>
      <c r="C45" s="22" t="s">
        <v>252</v>
      </c>
      <c r="D45" s="22" t="s">
        <v>119</v>
      </c>
      <c r="E45" s="22" t="s">
        <v>120</v>
      </c>
      <c r="F45" s="22" t="s">
        <v>259</v>
      </c>
      <c r="G45" s="22" t="s">
        <v>260</v>
      </c>
      <c r="H45" s="24">
        <v>84588</v>
      </c>
      <c r="I45" s="24">
        <v>84588</v>
      </c>
      <c r="J45" s="24"/>
      <c r="K45" s="24"/>
      <c r="L45" s="24">
        <v>84588</v>
      </c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</row>
    <row r="46" ht="21" customHeight="1" spans="1:23">
      <c r="A46" s="26"/>
      <c r="B46" s="22" t="s">
        <v>251</v>
      </c>
      <c r="C46" s="22" t="s">
        <v>252</v>
      </c>
      <c r="D46" s="22" t="s">
        <v>149</v>
      </c>
      <c r="E46" s="22" t="s">
        <v>99</v>
      </c>
      <c r="F46" s="22" t="s">
        <v>259</v>
      </c>
      <c r="G46" s="22" t="s">
        <v>260</v>
      </c>
      <c r="H46" s="24">
        <v>576420</v>
      </c>
      <c r="I46" s="24">
        <v>576420</v>
      </c>
      <c r="J46" s="24"/>
      <c r="K46" s="24"/>
      <c r="L46" s="24">
        <v>576420</v>
      </c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</row>
    <row r="47" ht="21" customHeight="1" spans="1:23">
      <c r="A47" s="26"/>
      <c r="B47" s="22" t="s">
        <v>251</v>
      </c>
      <c r="C47" s="22" t="s">
        <v>252</v>
      </c>
      <c r="D47" s="22" t="s">
        <v>152</v>
      </c>
      <c r="E47" s="22" t="s">
        <v>153</v>
      </c>
      <c r="F47" s="22" t="s">
        <v>259</v>
      </c>
      <c r="G47" s="22" t="s">
        <v>260</v>
      </c>
      <c r="H47" s="24">
        <v>108612</v>
      </c>
      <c r="I47" s="24">
        <v>108612</v>
      </c>
      <c r="J47" s="24"/>
      <c r="K47" s="24"/>
      <c r="L47" s="24">
        <v>108612</v>
      </c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</row>
    <row r="48" ht="21" customHeight="1" spans="1:23">
      <c r="A48" s="26"/>
      <c r="B48" s="22" t="s">
        <v>251</v>
      </c>
      <c r="C48" s="22" t="s">
        <v>252</v>
      </c>
      <c r="D48" s="22" t="s">
        <v>98</v>
      </c>
      <c r="E48" s="22" t="s">
        <v>99</v>
      </c>
      <c r="F48" s="22" t="s">
        <v>259</v>
      </c>
      <c r="G48" s="22" t="s">
        <v>260</v>
      </c>
      <c r="H48" s="24">
        <v>37440</v>
      </c>
      <c r="I48" s="24">
        <v>37440</v>
      </c>
      <c r="J48" s="24"/>
      <c r="K48" s="24"/>
      <c r="L48" s="24">
        <v>37440</v>
      </c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</row>
    <row r="49" ht="21" customHeight="1" spans="1:23">
      <c r="A49" s="26"/>
      <c r="B49" s="22" t="s">
        <v>251</v>
      </c>
      <c r="C49" s="22" t="s">
        <v>252</v>
      </c>
      <c r="D49" s="22" t="s">
        <v>119</v>
      </c>
      <c r="E49" s="22" t="s">
        <v>120</v>
      </c>
      <c r="F49" s="22" t="s">
        <v>259</v>
      </c>
      <c r="G49" s="22" t="s">
        <v>260</v>
      </c>
      <c r="H49" s="24">
        <v>38640</v>
      </c>
      <c r="I49" s="24">
        <v>38640</v>
      </c>
      <c r="J49" s="24"/>
      <c r="K49" s="24"/>
      <c r="L49" s="24">
        <v>38640</v>
      </c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</row>
    <row r="50" ht="21" customHeight="1" spans="1:23">
      <c r="A50" s="26"/>
      <c r="B50" s="22" t="s">
        <v>251</v>
      </c>
      <c r="C50" s="22" t="s">
        <v>252</v>
      </c>
      <c r="D50" s="22" t="s">
        <v>149</v>
      </c>
      <c r="E50" s="22" t="s">
        <v>99</v>
      </c>
      <c r="F50" s="22" t="s">
        <v>259</v>
      </c>
      <c r="G50" s="22" t="s">
        <v>260</v>
      </c>
      <c r="H50" s="24">
        <v>271860</v>
      </c>
      <c r="I50" s="24">
        <v>271860</v>
      </c>
      <c r="J50" s="24"/>
      <c r="K50" s="24"/>
      <c r="L50" s="24">
        <v>271860</v>
      </c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</row>
    <row r="51" ht="21" customHeight="1" spans="1:23">
      <c r="A51" s="26"/>
      <c r="B51" s="22" t="s">
        <v>251</v>
      </c>
      <c r="C51" s="22" t="s">
        <v>252</v>
      </c>
      <c r="D51" s="22" t="s">
        <v>152</v>
      </c>
      <c r="E51" s="22" t="s">
        <v>153</v>
      </c>
      <c r="F51" s="22" t="s">
        <v>259</v>
      </c>
      <c r="G51" s="22" t="s">
        <v>260</v>
      </c>
      <c r="H51" s="24">
        <v>51120</v>
      </c>
      <c r="I51" s="24">
        <v>51120</v>
      </c>
      <c r="J51" s="24"/>
      <c r="K51" s="24"/>
      <c r="L51" s="24">
        <v>51120</v>
      </c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</row>
    <row r="52" ht="21" customHeight="1" spans="1:23">
      <c r="A52" s="26"/>
      <c r="B52" s="22" t="s">
        <v>261</v>
      </c>
      <c r="C52" s="22" t="s">
        <v>262</v>
      </c>
      <c r="D52" s="22" t="s">
        <v>98</v>
      </c>
      <c r="E52" s="22" t="s">
        <v>99</v>
      </c>
      <c r="F52" s="22" t="s">
        <v>259</v>
      </c>
      <c r="G52" s="22" t="s">
        <v>260</v>
      </c>
      <c r="H52" s="24">
        <v>54000</v>
      </c>
      <c r="I52" s="24">
        <v>54000</v>
      </c>
      <c r="J52" s="24"/>
      <c r="K52" s="24"/>
      <c r="L52" s="24">
        <v>54000</v>
      </c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</row>
    <row r="53" ht="21" customHeight="1" spans="1:23">
      <c r="A53" s="26"/>
      <c r="B53" s="22" t="s">
        <v>261</v>
      </c>
      <c r="C53" s="22" t="s">
        <v>262</v>
      </c>
      <c r="D53" s="22" t="s">
        <v>119</v>
      </c>
      <c r="E53" s="22" t="s">
        <v>120</v>
      </c>
      <c r="F53" s="22" t="s">
        <v>259</v>
      </c>
      <c r="G53" s="22" t="s">
        <v>260</v>
      </c>
      <c r="H53" s="24">
        <v>54000</v>
      </c>
      <c r="I53" s="24">
        <v>54000</v>
      </c>
      <c r="J53" s="24"/>
      <c r="K53" s="24"/>
      <c r="L53" s="24">
        <v>54000</v>
      </c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</row>
    <row r="54" ht="21" customHeight="1" spans="1:23">
      <c r="A54" s="26"/>
      <c r="B54" s="22" t="s">
        <v>261</v>
      </c>
      <c r="C54" s="22" t="s">
        <v>262</v>
      </c>
      <c r="D54" s="22" t="s">
        <v>149</v>
      </c>
      <c r="E54" s="22" t="s">
        <v>99</v>
      </c>
      <c r="F54" s="22" t="s">
        <v>259</v>
      </c>
      <c r="G54" s="22" t="s">
        <v>260</v>
      </c>
      <c r="H54" s="24">
        <v>378000</v>
      </c>
      <c r="I54" s="24">
        <v>378000</v>
      </c>
      <c r="J54" s="24"/>
      <c r="K54" s="24"/>
      <c r="L54" s="24">
        <v>378000</v>
      </c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</row>
    <row r="55" ht="21" customHeight="1" spans="1:23">
      <c r="A55" s="26"/>
      <c r="B55" s="22" t="s">
        <v>261</v>
      </c>
      <c r="C55" s="22" t="s">
        <v>262</v>
      </c>
      <c r="D55" s="22" t="s">
        <v>152</v>
      </c>
      <c r="E55" s="22" t="s">
        <v>153</v>
      </c>
      <c r="F55" s="22" t="s">
        <v>259</v>
      </c>
      <c r="G55" s="22" t="s">
        <v>260</v>
      </c>
      <c r="H55" s="24">
        <v>72000</v>
      </c>
      <c r="I55" s="24">
        <v>72000</v>
      </c>
      <c r="J55" s="24"/>
      <c r="K55" s="24"/>
      <c r="L55" s="24">
        <v>72000</v>
      </c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</row>
    <row r="56" ht="21" customHeight="1" spans="1:23">
      <c r="A56" s="26"/>
      <c r="B56" s="22" t="s">
        <v>263</v>
      </c>
      <c r="C56" s="22" t="s">
        <v>264</v>
      </c>
      <c r="D56" s="22" t="s">
        <v>129</v>
      </c>
      <c r="E56" s="22" t="s">
        <v>130</v>
      </c>
      <c r="F56" s="22" t="s">
        <v>265</v>
      </c>
      <c r="G56" s="22" t="s">
        <v>266</v>
      </c>
      <c r="H56" s="24">
        <v>848625.6</v>
      </c>
      <c r="I56" s="24">
        <v>848625.6</v>
      </c>
      <c r="J56" s="24"/>
      <c r="K56" s="24"/>
      <c r="L56" s="24">
        <v>848625.6</v>
      </c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</row>
    <row r="57" ht="21" customHeight="1" spans="1:23">
      <c r="A57" s="26"/>
      <c r="B57" s="22" t="s">
        <v>263</v>
      </c>
      <c r="C57" s="22" t="s">
        <v>264</v>
      </c>
      <c r="D57" s="22" t="s">
        <v>139</v>
      </c>
      <c r="E57" s="22" t="s">
        <v>140</v>
      </c>
      <c r="F57" s="22" t="s">
        <v>267</v>
      </c>
      <c r="G57" s="22" t="s">
        <v>268</v>
      </c>
      <c r="H57" s="24">
        <v>135434.88</v>
      </c>
      <c r="I57" s="24">
        <v>135434.88</v>
      </c>
      <c r="J57" s="24"/>
      <c r="K57" s="24"/>
      <c r="L57" s="24">
        <v>135434.88</v>
      </c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</row>
    <row r="58" ht="21" customHeight="1" spans="1:23">
      <c r="A58" s="26"/>
      <c r="B58" s="22" t="s">
        <v>263</v>
      </c>
      <c r="C58" s="22" t="s">
        <v>264</v>
      </c>
      <c r="D58" s="22" t="s">
        <v>139</v>
      </c>
      <c r="E58" s="22" t="s">
        <v>140</v>
      </c>
      <c r="F58" s="22" t="s">
        <v>267</v>
      </c>
      <c r="G58" s="22" t="s">
        <v>268</v>
      </c>
      <c r="H58" s="24">
        <v>24829.73</v>
      </c>
      <c r="I58" s="24">
        <v>24829.73</v>
      </c>
      <c r="J58" s="24"/>
      <c r="K58" s="24"/>
      <c r="L58" s="24">
        <v>24829.73</v>
      </c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</row>
    <row r="59" ht="21" customHeight="1" spans="1:23">
      <c r="A59" s="26"/>
      <c r="B59" s="22" t="s">
        <v>263</v>
      </c>
      <c r="C59" s="22" t="s">
        <v>264</v>
      </c>
      <c r="D59" s="22" t="s">
        <v>141</v>
      </c>
      <c r="E59" s="22" t="s">
        <v>142</v>
      </c>
      <c r="F59" s="22" t="s">
        <v>267</v>
      </c>
      <c r="G59" s="22" t="s">
        <v>268</v>
      </c>
      <c r="H59" s="24">
        <v>29300.5</v>
      </c>
      <c r="I59" s="24">
        <v>29300.5</v>
      </c>
      <c r="J59" s="24"/>
      <c r="K59" s="24"/>
      <c r="L59" s="24">
        <v>29300.5</v>
      </c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</row>
    <row r="60" ht="21" customHeight="1" spans="1:23">
      <c r="A60" s="26"/>
      <c r="B60" s="22" t="s">
        <v>263</v>
      </c>
      <c r="C60" s="22" t="s">
        <v>264</v>
      </c>
      <c r="D60" s="22" t="s">
        <v>141</v>
      </c>
      <c r="E60" s="22" t="s">
        <v>142</v>
      </c>
      <c r="F60" s="22" t="s">
        <v>267</v>
      </c>
      <c r="G60" s="22" t="s">
        <v>268</v>
      </c>
      <c r="H60" s="24">
        <v>159820.92</v>
      </c>
      <c r="I60" s="24">
        <v>159820.92</v>
      </c>
      <c r="J60" s="24"/>
      <c r="K60" s="24"/>
      <c r="L60" s="24">
        <v>159820.92</v>
      </c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</row>
    <row r="61" ht="21" customHeight="1" spans="1:23">
      <c r="A61" s="26"/>
      <c r="B61" s="22" t="s">
        <v>263</v>
      </c>
      <c r="C61" s="22" t="s">
        <v>264</v>
      </c>
      <c r="D61" s="22" t="s">
        <v>143</v>
      </c>
      <c r="E61" s="22" t="s">
        <v>144</v>
      </c>
      <c r="F61" s="22" t="s">
        <v>269</v>
      </c>
      <c r="G61" s="22" t="s">
        <v>270</v>
      </c>
      <c r="H61" s="24">
        <v>18240</v>
      </c>
      <c r="I61" s="24">
        <v>18240</v>
      </c>
      <c r="J61" s="24"/>
      <c r="K61" s="24"/>
      <c r="L61" s="24">
        <v>18240</v>
      </c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</row>
    <row r="62" ht="21" customHeight="1" spans="1:23">
      <c r="A62" s="26"/>
      <c r="B62" s="22" t="s">
        <v>263</v>
      </c>
      <c r="C62" s="22" t="s">
        <v>264</v>
      </c>
      <c r="D62" s="22" t="s">
        <v>143</v>
      </c>
      <c r="E62" s="22" t="s">
        <v>144</v>
      </c>
      <c r="F62" s="22" t="s">
        <v>269</v>
      </c>
      <c r="G62" s="22" t="s">
        <v>270</v>
      </c>
      <c r="H62" s="24">
        <v>10607.82</v>
      </c>
      <c r="I62" s="24">
        <v>10607.82</v>
      </c>
      <c r="J62" s="24"/>
      <c r="K62" s="24"/>
      <c r="L62" s="24">
        <v>10607.82</v>
      </c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</row>
    <row r="63" ht="21" customHeight="1" spans="1:23">
      <c r="A63" s="26"/>
      <c r="B63" s="22" t="s">
        <v>263</v>
      </c>
      <c r="C63" s="22" t="s">
        <v>264</v>
      </c>
      <c r="D63" s="22" t="s">
        <v>215</v>
      </c>
      <c r="E63" s="22" t="s">
        <v>91</v>
      </c>
      <c r="F63" s="22" t="s">
        <v>269</v>
      </c>
      <c r="G63" s="22" t="s">
        <v>270</v>
      </c>
      <c r="H63" s="24">
        <v>1565.02</v>
      </c>
      <c r="I63" s="24">
        <v>1565.02</v>
      </c>
      <c r="J63" s="24"/>
      <c r="K63" s="24"/>
      <c r="L63" s="24">
        <v>1565.02</v>
      </c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</row>
    <row r="64" ht="21" customHeight="1" spans="1:23">
      <c r="A64" s="26"/>
      <c r="B64" s="22" t="s">
        <v>263</v>
      </c>
      <c r="C64" s="22" t="s">
        <v>264</v>
      </c>
      <c r="D64" s="22" t="s">
        <v>98</v>
      </c>
      <c r="E64" s="22" t="s">
        <v>99</v>
      </c>
      <c r="F64" s="22" t="s">
        <v>269</v>
      </c>
      <c r="G64" s="22" t="s">
        <v>270</v>
      </c>
      <c r="H64" s="24">
        <v>1627.54</v>
      </c>
      <c r="I64" s="24">
        <v>1627.54</v>
      </c>
      <c r="J64" s="24"/>
      <c r="K64" s="24"/>
      <c r="L64" s="24">
        <v>1627.54</v>
      </c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</row>
    <row r="65" ht="21" customHeight="1" spans="1:23">
      <c r="A65" s="26"/>
      <c r="B65" s="22" t="s">
        <v>263</v>
      </c>
      <c r="C65" s="22" t="s">
        <v>264</v>
      </c>
      <c r="D65" s="22" t="s">
        <v>119</v>
      </c>
      <c r="E65" s="22" t="s">
        <v>120</v>
      </c>
      <c r="F65" s="22" t="s">
        <v>269</v>
      </c>
      <c r="G65" s="22" t="s">
        <v>270</v>
      </c>
      <c r="H65" s="24">
        <v>1985.45</v>
      </c>
      <c r="I65" s="24">
        <v>1985.45</v>
      </c>
      <c r="J65" s="24"/>
      <c r="K65" s="24"/>
      <c r="L65" s="24">
        <v>1985.45</v>
      </c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</row>
    <row r="66" ht="21" customHeight="1" spans="1:23">
      <c r="A66" s="26"/>
      <c r="B66" s="22" t="s">
        <v>263</v>
      </c>
      <c r="C66" s="22" t="s">
        <v>264</v>
      </c>
      <c r="D66" s="22" t="s">
        <v>149</v>
      </c>
      <c r="E66" s="22" t="s">
        <v>99</v>
      </c>
      <c r="F66" s="22" t="s">
        <v>269</v>
      </c>
      <c r="G66" s="22" t="s">
        <v>270</v>
      </c>
      <c r="H66" s="24">
        <v>12758.81</v>
      </c>
      <c r="I66" s="24">
        <v>12758.81</v>
      </c>
      <c r="J66" s="24"/>
      <c r="K66" s="24"/>
      <c r="L66" s="24">
        <v>12758.81</v>
      </c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</row>
    <row r="67" ht="21" customHeight="1" spans="1:23">
      <c r="A67" s="26"/>
      <c r="B67" s="22" t="s">
        <v>263</v>
      </c>
      <c r="C67" s="22" t="s">
        <v>264</v>
      </c>
      <c r="D67" s="22" t="s">
        <v>152</v>
      </c>
      <c r="E67" s="22" t="s">
        <v>153</v>
      </c>
      <c r="F67" s="22" t="s">
        <v>269</v>
      </c>
      <c r="G67" s="22" t="s">
        <v>270</v>
      </c>
      <c r="H67" s="24">
        <v>2273.97</v>
      </c>
      <c r="I67" s="24">
        <v>2273.97</v>
      </c>
      <c r="J67" s="24"/>
      <c r="K67" s="24"/>
      <c r="L67" s="24">
        <v>2273.97</v>
      </c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/>
    </row>
    <row r="68" ht="21" customHeight="1" spans="1:23">
      <c r="A68" s="26"/>
      <c r="B68" s="22" t="s">
        <v>271</v>
      </c>
      <c r="C68" s="22" t="s">
        <v>165</v>
      </c>
      <c r="D68" s="22" t="s">
        <v>164</v>
      </c>
      <c r="E68" s="22" t="s">
        <v>165</v>
      </c>
      <c r="F68" s="22" t="s">
        <v>272</v>
      </c>
      <c r="G68" s="22" t="s">
        <v>165</v>
      </c>
      <c r="H68" s="24">
        <v>636469.2</v>
      </c>
      <c r="I68" s="24">
        <v>636469.2</v>
      </c>
      <c r="J68" s="24"/>
      <c r="K68" s="24"/>
      <c r="L68" s="24">
        <v>636469.2</v>
      </c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</row>
    <row r="69" ht="21" customHeight="1" spans="1:23">
      <c r="A69" s="26"/>
      <c r="B69" s="22" t="s">
        <v>273</v>
      </c>
      <c r="C69" s="22" t="s">
        <v>274</v>
      </c>
      <c r="D69" s="22" t="s">
        <v>214</v>
      </c>
      <c r="E69" s="22" t="s">
        <v>91</v>
      </c>
      <c r="F69" s="22" t="s">
        <v>275</v>
      </c>
      <c r="G69" s="22" t="s">
        <v>276</v>
      </c>
      <c r="H69" s="24"/>
      <c r="I69" s="24"/>
      <c r="J69" s="24"/>
      <c r="K69" s="24"/>
      <c r="L69" s="24"/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</row>
    <row r="70" ht="21" customHeight="1" spans="1:23">
      <c r="A70" s="26"/>
      <c r="B70" s="22" t="s">
        <v>273</v>
      </c>
      <c r="C70" s="22" t="s">
        <v>274</v>
      </c>
      <c r="D70" s="22" t="s">
        <v>215</v>
      </c>
      <c r="E70" s="22" t="s">
        <v>91</v>
      </c>
      <c r="F70" s="22" t="s">
        <v>275</v>
      </c>
      <c r="G70" s="22" t="s">
        <v>276</v>
      </c>
      <c r="H70" s="24">
        <v>104160</v>
      </c>
      <c r="I70" s="24">
        <v>104160</v>
      </c>
      <c r="J70" s="24"/>
      <c r="K70" s="24"/>
      <c r="L70" s="24">
        <v>104160</v>
      </c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</row>
    <row r="71" ht="21" customHeight="1" spans="1:23">
      <c r="A71" s="26"/>
      <c r="B71" s="22" t="s">
        <v>273</v>
      </c>
      <c r="C71" s="22" t="s">
        <v>274</v>
      </c>
      <c r="D71" s="22" t="s">
        <v>98</v>
      </c>
      <c r="E71" s="22" t="s">
        <v>99</v>
      </c>
      <c r="F71" s="22" t="s">
        <v>275</v>
      </c>
      <c r="G71" s="22" t="s">
        <v>276</v>
      </c>
      <c r="H71" s="24"/>
      <c r="I71" s="24"/>
      <c r="J71" s="24"/>
      <c r="K71" s="24"/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</row>
    <row r="72" ht="21" customHeight="1" spans="1:23">
      <c r="A72" s="26"/>
      <c r="B72" s="22" t="s">
        <v>273</v>
      </c>
      <c r="C72" s="22" t="s">
        <v>274</v>
      </c>
      <c r="D72" s="22" t="s">
        <v>102</v>
      </c>
      <c r="E72" s="22" t="s">
        <v>91</v>
      </c>
      <c r="F72" s="22" t="s">
        <v>275</v>
      </c>
      <c r="G72" s="22" t="s">
        <v>276</v>
      </c>
      <c r="H72" s="24"/>
      <c r="I72" s="24"/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</row>
    <row r="73" ht="21" customHeight="1" spans="1:23">
      <c r="A73" s="26"/>
      <c r="B73" s="22" t="s">
        <v>273</v>
      </c>
      <c r="C73" s="22" t="s">
        <v>274</v>
      </c>
      <c r="D73" s="22" t="s">
        <v>109</v>
      </c>
      <c r="E73" s="22" t="s">
        <v>91</v>
      </c>
      <c r="F73" s="22" t="s">
        <v>275</v>
      </c>
      <c r="G73" s="22" t="s">
        <v>276</v>
      </c>
      <c r="H73" s="24"/>
      <c r="I73" s="24"/>
      <c r="J73" s="24"/>
      <c r="K73" s="24"/>
      <c r="L73" s="24"/>
      <c r="M73" s="24"/>
      <c r="N73" s="24"/>
      <c r="O73" s="24"/>
      <c r="P73" s="24"/>
      <c r="Q73" s="24"/>
      <c r="R73" s="24"/>
      <c r="S73" s="24"/>
      <c r="T73" s="24"/>
      <c r="U73" s="24"/>
      <c r="V73" s="24"/>
      <c r="W73" s="24"/>
    </row>
    <row r="74" ht="21" customHeight="1" spans="1:23">
      <c r="A74" s="26"/>
      <c r="B74" s="22" t="s">
        <v>273</v>
      </c>
      <c r="C74" s="22" t="s">
        <v>274</v>
      </c>
      <c r="D74" s="22" t="s">
        <v>119</v>
      </c>
      <c r="E74" s="22" t="s">
        <v>120</v>
      </c>
      <c r="F74" s="22" t="s">
        <v>275</v>
      </c>
      <c r="G74" s="22" t="s">
        <v>276</v>
      </c>
      <c r="H74" s="24"/>
      <c r="I74" s="24"/>
      <c r="J74" s="24"/>
      <c r="K74" s="24"/>
      <c r="L74" s="24"/>
      <c r="M74" s="24"/>
      <c r="N74" s="24"/>
      <c r="O74" s="24"/>
      <c r="P74" s="24"/>
      <c r="Q74" s="24"/>
      <c r="R74" s="24"/>
      <c r="S74" s="24"/>
      <c r="T74" s="24"/>
      <c r="U74" s="24"/>
      <c r="V74" s="24"/>
      <c r="W74" s="24"/>
    </row>
    <row r="75" ht="21" customHeight="1" spans="1:23">
      <c r="A75" s="26"/>
      <c r="B75" s="22" t="s">
        <v>273</v>
      </c>
      <c r="C75" s="22" t="s">
        <v>274</v>
      </c>
      <c r="D75" s="22" t="s">
        <v>125</v>
      </c>
      <c r="E75" s="22" t="s">
        <v>126</v>
      </c>
      <c r="F75" s="22" t="s">
        <v>275</v>
      </c>
      <c r="G75" s="22" t="s">
        <v>276</v>
      </c>
      <c r="H75" s="24"/>
      <c r="I75" s="24"/>
      <c r="J75" s="24"/>
      <c r="K75" s="24"/>
      <c r="L75" s="24"/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</row>
    <row r="76" ht="21" customHeight="1" spans="1:23">
      <c r="A76" s="26"/>
      <c r="B76" s="22" t="s">
        <v>273</v>
      </c>
      <c r="C76" s="22" t="s">
        <v>274</v>
      </c>
      <c r="D76" s="22" t="s">
        <v>127</v>
      </c>
      <c r="E76" s="22" t="s">
        <v>128</v>
      </c>
      <c r="F76" s="22" t="s">
        <v>275</v>
      </c>
      <c r="G76" s="22" t="s">
        <v>276</v>
      </c>
      <c r="H76" s="24"/>
      <c r="I76" s="24"/>
      <c r="J76" s="24"/>
      <c r="K76" s="24"/>
      <c r="L76" s="24"/>
      <c r="M76" s="24"/>
      <c r="N76" s="24"/>
      <c r="O76" s="24"/>
      <c r="P76" s="24"/>
      <c r="Q76" s="24"/>
      <c r="R76" s="24"/>
      <c r="S76" s="24"/>
      <c r="T76" s="24"/>
      <c r="U76" s="24"/>
      <c r="V76" s="24"/>
      <c r="W76" s="24"/>
    </row>
    <row r="77" ht="21" customHeight="1" spans="1:23">
      <c r="A77" s="26"/>
      <c r="B77" s="22" t="s">
        <v>273</v>
      </c>
      <c r="C77" s="22" t="s">
        <v>274</v>
      </c>
      <c r="D77" s="22" t="s">
        <v>149</v>
      </c>
      <c r="E77" s="22" t="s">
        <v>99</v>
      </c>
      <c r="F77" s="22" t="s">
        <v>275</v>
      </c>
      <c r="G77" s="22" t="s">
        <v>276</v>
      </c>
      <c r="H77" s="24"/>
      <c r="I77" s="24"/>
      <c r="J77" s="24"/>
      <c r="K77" s="24"/>
      <c r="L77" s="24"/>
      <c r="M77" s="24"/>
      <c r="N77" s="24"/>
      <c r="O77" s="24"/>
      <c r="P77" s="24"/>
      <c r="Q77" s="24"/>
      <c r="R77" s="24"/>
      <c r="S77" s="24"/>
      <c r="T77" s="24"/>
      <c r="U77" s="24"/>
      <c r="V77" s="24"/>
      <c r="W77" s="24"/>
    </row>
    <row r="78" ht="21" customHeight="1" spans="1:23">
      <c r="A78" s="26"/>
      <c r="B78" s="22" t="s">
        <v>273</v>
      </c>
      <c r="C78" s="22" t="s">
        <v>274</v>
      </c>
      <c r="D78" s="22" t="s">
        <v>152</v>
      </c>
      <c r="E78" s="22" t="s">
        <v>153</v>
      </c>
      <c r="F78" s="22" t="s">
        <v>275</v>
      </c>
      <c r="G78" s="22" t="s">
        <v>276</v>
      </c>
      <c r="H78" s="24"/>
      <c r="I78" s="24"/>
      <c r="J78" s="24"/>
      <c r="K78" s="24"/>
      <c r="L78" s="24"/>
      <c r="M78" s="24"/>
      <c r="N78" s="24"/>
      <c r="O78" s="24"/>
      <c r="P78" s="24"/>
      <c r="Q78" s="24"/>
      <c r="R78" s="24"/>
      <c r="S78" s="24"/>
      <c r="T78" s="24"/>
      <c r="U78" s="24"/>
      <c r="V78" s="24"/>
      <c r="W78" s="24"/>
    </row>
    <row r="79" ht="21" customHeight="1" spans="1:23">
      <c r="A79" s="26"/>
      <c r="B79" s="22" t="s">
        <v>277</v>
      </c>
      <c r="C79" s="22" t="s">
        <v>278</v>
      </c>
      <c r="D79" s="22" t="s">
        <v>156</v>
      </c>
      <c r="E79" s="22" t="s">
        <v>157</v>
      </c>
      <c r="F79" s="22" t="s">
        <v>279</v>
      </c>
      <c r="G79" s="22" t="s">
        <v>280</v>
      </c>
      <c r="H79" s="24">
        <v>85000</v>
      </c>
      <c r="I79" s="24">
        <v>85000</v>
      </c>
      <c r="J79" s="24"/>
      <c r="K79" s="24"/>
      <c r="L79" s="24">
        <v>85000</v>
      </c>
      <c r="M79" s="24"/>
      <c r="N79" s="24"/>
      <c r="O79" s="24"/>
      <c r="P79" s="24"/>
      <c r="Q79" s="24"/>
      <c r="R79" s="24"/>
      <c r="S79" s="24"/>
      <c r="T79" s="24"/>
      <c r="U79" s="24"/>
      <c r="V79" s="24"/>
      <c r="W79" s="24"/>
    </row>
    <row r="80" ht="21" customHeight="1" spans="1:23">
      <c r="A80" s="26"/>
      <c r="B80" s="22" t="s">
        <v>277</v>
      </c>
      <c r="C80" s="22" t="s">
        <v>278</v>
      </c>
      <c r="D80" s="22" t="s">
        <v>156</v>
      </c>
      <c r="E80" s="22" t="s">
        <v>157</v>
      </c>
      <c r="F80" s="22" t="s">
        <v>279</v>
      </c>
      <c r="G80" s="22" t="s">
        <v>280</v>
      </c>
      <c r="H80" s="24">
        <v>84000</v>
      </c>
      <c r="I80" s="24">
        <v>84000</v>
      </c>
      <c r="J80" s="24"/>
      <c r="K80" s="24"/>
      <c r="L80" s="24">
        <v>84000</v>
      </c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</row>
    <row r="81" ht="21" customHeight="1" spans="1:23">
      <c r="A81" s="26"/>
      <c r="B81" s="22" t="s">
        <v>281</v>
      </c>
      <c r="C81" s="22" t="s">
        <v>282</v>
      </c>
      <c r="D81" s="22" t="s">
        <v>214</v>
      </c>
      <c r="E81" s="22" t="s">
        <v>91</v>
      </c>
      <c r="F81" s="22" t="s">
        <v>279</v>
      </c>
      <c r="G81" s="22" t="s">
        <v>280</v>
      </c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</row>
    <row r="82" ht="21" customHeight="1" spans="1:23">
      <c r="A82" s="26"/>
      <c r="B82" s="22" t="s">
        <v>281</v>
      </c>
      <c r="C82" s="22" t="s">
        <v>282</v>
      </c>
      <c r="D82" s="22" t="s">
        <v>215</v>
      </c>
      <c r="E82" s="22" t="s">
        <v>91</v>
      </c>
      <c r="F82" s="22" t="s">
        <v>279</v>
      </c>
      <c r="G82" s="22" t="s">
        <v>280</v>
      </c>
      <c r="H82" s="24"/>
      <c r="I82" s="24"/>
      <c r="J82" s="24"/>
      <c r="K82" s="24"/>
      <c r="L82" s="24"/>
      <c r="M82" s="24"/>
      <c r="N82" s="24"/>
      <c r="O82" s="24"/>
      <c r="P82" s="24"/>
      <c r="Q82" s="24"/>
      <c r="R82" s="24"/>
      <c r="S82" s="24"/>
      <c r="T82" s="24"/>
      <c r="U82" s="24"/>
      <c r="V82" s="24"/>
      <c r="W82" s="24"/>
    </row>
    <row r="83" ht="21" customHeight="1" spans="1:23">
      <c r="A83" s="26"/>
      <c r="B83" s="22" t="s">
        <v>281</v>
      </c>
      <c r="C83" s="22" t="s">
        <v>282</v>
      </c>
      <c r="D83" s="22" t="s">
        <v>98</v>
      </c>
      <c r="E83" s="22" t="s">
        <v>99</v>
      </c>
      <c r="F83" s="22" t="s">
        <v>279</v>
      </c>
      <c r="G83" s="22" t="s">
        <v>280</v>
      </c>
      <c r="H83" s="24"/>
      <c r="I83" s="24"/>
      <c r="J83" s="24"/>
      <c r="K83" s="24"/>
      <c r="L83" s="24"/>
      <c r="M83" s="24"/>
      <c r="N83" s="24"/>
      <c r="O83" s="24"/>
      <c r="P83" s="24"/>
      <c r="Q83" s="24"/>
      <c r="R83" s="24"/>
      <c r="S83" s="24"/>
      <c r="T83" s="24"/>
      <c r="U83" s="24"/>
      <c r="V83" s="24"/>
      <c r="W83" s="24"/>
    </row>
    <row r="84" ht="21" customHeight="1" spans="1:23">
      <c r="A84" s="26"/>
      <c r="B84" s="22" t="s">
        <v>281</v>
      </c>
      <c r="C84" s="22" t="s">
        <v>282</v>
      </c>
      <c r="D84" s="22" t="s">
        <v>102</v>
      </c>
      <c r="E84" s="22" t="s">
        <v>91</v>
      </c>
      <c r="F84" s="22" t="s">
        <v>279</v>
      </c>
      <c r="G84" s="22" t="s">
        <v>280</v>
      </c>
      <c r="H84" s="24"/>
      <c r="I84" s="24"/>
      <c r="J84" s="24"/>
      <c r="K84" s="24"/>
      <c r="L84" s="24"/>
      <c r="M84" s="24"/>
      <c r="N84" s="24"/>
      <c r="O84" s="24"/>
      <c r="P84" s="24"/>
      <c r="Q84" s="24"/>
      <c r="R84" s="24"/>
      <c r="S84" s="24"/>
      <c r="T84" s="24"/>
      <c r="U84" s="24"/>
      <c r="V84" s="24"/>
      <c r="W84" s="24"/>
    </row>
    <row r="85" ht="21" customHeight="1" spans="1:23">
      <c r="A85" s="26"/>
      <c r="B85" s="22" t="s">
        <v>281</v>
      </c>
      <c r="C85" s="22" t="s">
        <v>282</v>
      </c>
      <c r="D85" s="22" t="s">
        <v>109</v>
      </c>
      <c r="E85" s="22" t="s">
        <v>91</v>
      </c>
      <c r="F85" s="22" t="s">
        <v>279</v>
      </c>
      <c r="G85" s="22" t="s">
        <v>280</v>
      </c>
      <c r="H85" s="24"/>
      <c r="I85" s="24"/>
      <c r="J85" s="24"/>
      <c r="K85" s="24"/>
      <c r="L85" s="24"/>
      <c r="M85" s="24"/>
      <c r="N85" s="24"/>
      <c r="O85" s="24"/>
      <c r="P85" s="24"/>
      <c r="Q85" s="24"/>
      <c r="R85" s="24"/>
      <c r="S85" s="24"/>
      <c r="T85" s="24"/>
      <c r="U85" s="24"/>
      <c r="V85" s="24"/>
      <c r="W85" s="24"/>
    </row>
    <row r="86" ht="21" customHeight="1" spans="1:23">
      <c r="A86" s="26"/>
      <c r="B86" s="22" t="s">
        <v>281</v>
      </c>
      <c r="C86" s="22" t="s">
        <v>282</v>
      </c>
      <c r="D86" s="22" t="s">
        <v>119</v>
      </c>
      <c r="E86" s="22" t="s">
        <v>120</v>
      </c>
      <c r="F86" s="22" t="s">
        <v>279</v>
      </c>
      <c r="G86" s="22" t="s">
        <v>280</v>
      </c>
      <c r="H86" s="24"/>
      <c r="I86" s="24"/>
      <c r="J86" s="24"/>
      <c r="K86" s="24"/>
      <c r="L86" s="24"/>
      <c r="M86" s="24"/>
      <c r="N86" s="24"/>
      <c r="O86" s="24"/>
      <c r="P86" s="24"/>
      <c r="Q86" s="24"/>
      <c r="R86" s="24"/>
      <c r="S86" s="24"/>
      <c r="T86" s="24"/>
      <c r="U86" s="24"/>
      <c r="V86" s="24"/>
      <c r="W86" s="24"/>
    </row>
    <row r="87" ht="21" customHeight="1" spans="1:23">
      <c r="A87" s="26"/>
      <c r="B87" s="22" t="s">
        <v>281</v>
      </c>
      <c r="C87" s="22" t="s">
        <v>282</v>
      </c>
      <c r="D87" s="22" t="s">
        <v>149</v>
      </c>
      <c r="E87" s="22" t="s">
        <v>99</v>
      </c>
      <c r="F87" s="22" t="s">
        <v>279</v>
      </c>
      <c r="G87" s="22" t="s">
        <v>280</v>
      </c>
      <c r="H87" s="24"/>
      <c r="I87" s="24"/>
      <c r="J87" s="24"/>
      <c r="K87" s="24"/>
      <c r="L87" s="24"/>
      <c r="M87" s="24"/>
      <c r="N87" s="24"/>
      <c r="O87" s="24"/>
      <c r="P87" s="24"/>
      <c r="Q87" s="24"/>
      <c r="R87" s="24"/>
      <c r="S87" s="24"/>
      <c r="T87" s="24"/>
      <c r="U87" s="24"/>
      <c r="V87" s="24"/>
      <c r="W87" s="24"/>
    </row>
    <row r="88" ht="21" customHeight="1" spans="1:23">
      <c r="A88" s="26"/>
      <c r="B88" s="22" t="s">
        <v>281</v>
      </c>
      <c r="C88" s="22" t="s">
        <v>282</v>
      </c>
      <c r="D88" s="22" t="s">
        <v>152</v>
      </c>
      <c r="E88" s="22" t="s">
        <v>153</v>
      </c>
      <c r="F88" s="22" t="s">
        <v>279</v>
      </c>
      <c r="G88" s="22" t="s">
        <v>280</v>
      </c>
      <c r="H88" s="24"/>
      <c r="I88" s="24"/>
      <c r="J88" s="24"/>
      <c r="K88" s="24"/>
      <c r="L88" s="24"/>
      <c r="M88" s="24"/>
      <c r="N88" s="24"/>
      <c r="O88" s="24"/>
      <c r="P88" s="24"/>
      <c r="Q88" s="24"/>
      <c r="R88" s="24"/>
      <c r="S88" s="24"/>
      <c r="T88" s="24"/>
      <c r="U88" s="24"/>
      <c r="V88" s="24"/>
      <c r="W88" s="24"/>
    </row>
    <row r="89" ht="21" customHeight="1" spans="1:23">
      <c r="A89" s="26"/>
      <c r="B89" s="22" t="s">
        <v>283</v>
      </c>
      <c r="C89" s="22" t="s">
        <v>284</v>
      </c>
      <c r="D89" s="22" t="s">
        <v>156</v>
      </c>
      <c r="E89" s="22" t="s">
        <v>157</v>
      </c>
      <c r="F89" s="22" t="s">
        <v>279</v>
      </c>
      <c r="G89" s="22" t="s">
        <v>280</v>
      </c>
      <c r="H89" s="24">
        <v>450000</v>
      </c>
      <c r="I89" s="24">
        <v>450000</v>
      </c>
      <c r="J89" s="24"/>
      <c r="K89" s="24"/>
      <c r="L89" s="24">
        <v>450000</v>
      </c>
      <c r="M89" s="24"/>
      <c r="N89" s="24"/>
      <c r="O89" s="24"/>
      <c r="P89" s="24"/>
      <c r="Q89" s="24"/>
      <c r="R89" s="24"/>
      <c r="S89" s="24"/>
      <c r="T89" s="24"/>
      <c r="U89" s="24"/>
      <c r="V89" s="24"/>
      <c r="W89" s="24"/>
    </row>
    <row r="90" ht="21" customHeight="1" spans="1:23">
      <c r="A90" s="26"/>
      <c r="B90" s="22" t="s">
        <v>281</v>
      </c>
      <c r="C90" s="22" t="s">
        <v>282</v>
      </c>
      <c r="D90" s="22" t="s">
        <v>214</v>
      </c>
      <c r="E90" s="22" t="s">
        <v>91</v>
      </c>
      <c r="F90" s="22" t="s">
        <v>285</v>
      </c>
      <c r="G90" s="22" t="s">
        <v>286</v>
      </c>
      <c r="H90" s="24">
        <v>6000</v>
      </c>
      <c r="I90" s="24">
        <v>6000</v>
      </c>
      <c r="J90" s="24"/>
      <c r="K90" s="24"/>
      <c r="L90" s="24">
        <v>6000</v>
      </c>
      <c r="M90" s="24"/>
      <c r="N90" s="24"/>
      <c r="O90" s="24"/>
      <c r="P90" s="24"/>
      <c r="Q90" s="24"/>
      <c r="R90" s="24"/>
      <c r="S90" s="24"/>
      <c r="T90" s="24"/>
      <c r="U90" s="24"/>
      <c r="V90" s="24"/>
      <c r="W90" s="24"/>
    </row>
    <row r="91" ht="21" customHeight="1" spans="1:23">
      <c r="A91" s="26"/>
      <c r="B91" s="22" t="s">
        <v>281</v>
      </c>
      <c r="C91" s="22" t="s">
        <v>282</v>
      </c>
      <c r="D91" s="22" t="s">
        <v>215</v>
      </c>
      <c r="E91" s="22" t="s">
        <v>91</v>
      </c>
      <c r="F91" s="22" t="s">
        <v>285</v>
      </c>
      <c r="G91" s="22" t="s">
        <v>286</v>
      </c>
      <c r="H91" s="24">
        <v>13000</v>
      </c>
      <c r="I91" s="24">
        <v>13000</v>
      </c>
      <c r="J91" s="24"/>
      <c r="K91" s="24"/>
      <c r="L91" s="24">
        <v>13000</v>
      </c>
      <c r="M91" s="24"/>
      <c r="N91" s="24"/>
      <c r="O91" s="24"/>
      <c r="P91" s="24"/>
      <c r="Q91" s="24"/>
      <c r="R91" s="24"/>
      <c r="S91" s="24"/>
      <c r="T91" s="24"/>
      <c r="U91" s="24"/>
      <c r="V91" s="24"/>
      <c r="W91" s="24"/>
    </row>
    <row r="92" ht="21" customHeight="1" spans="1:23">
      <c r="A92" s="26"/>
      <c r="B92" s="22" t="s">
        <v>281</v>
      </c>
      <c r="C92" s="22" t="s">
        <v>282</v>
      </c>
      <c r="D92" s="22" t="s">
        <v>215</v>
      </c>
      <c r="E92" s="22" t="s">
        <v>91</v>
      </c>
      <c r="F92" s="22" t="s">
        <v>287</v>
      </c>
      <c r="G92" s="22" t="s">
        <v>288</v>
      </c>
      <c r="H92" s="24">
        <v>22000</v>
      </c>
      <c r="I92" s="24">
        <v>22000</v>
      </c>
      <c r="J92" s="24"/>
      <c r="K92" s="24"/>
      <c r="L92" s="24">
        <v>22000</v>
      </c>
      <c r="M92" s="24"/>
      <c r="N92" s="24"/>
      <c r="O92" s="24"/>
      <c r="P92" s="24"/>
      <c r="Q92" s="24"/>
      <c r="R92" s="24"/>
      <c r="S92" s="24"/>
      <c r="T92" s="24"/>
      <c r="U92" s="24"/>
      <c r="V92" s="24"/>
      <c r="W92" s="24"/>
    </row>
    <row r="93" ht="21" customHeight="1" spans="1:23">
      <c r="A93" s="26"/>
      <c r="B93" s="22" t="s">
        <v>289</v>
      </c>
      <c r="C93" s="22" t="s">
        <v>290</v>
      </c>
      <c r="D93" s="22" t="s">
        <v>215</v>
      </c>
      <c r="E93" s="22" t="s">
        <v>91</v>
      </c>
      <c r="F93" s="22" t="s">
        <v>291</v>
      </c>
      <c r="G93" s="22" t="s">
        <v>222</v>
      </c>
      <c r="H93" s="24">
        <v>22000</v>
      </c>
      <c r="I93" s="24">
        <v>22000</v>
      </c>
      <c r="J93" s="24"/>
      <c r="K93" s="24"/>
      <c r="L93" s="24">
        <v>22000</v>
      </c>
      <c r="M93" s="24"/>
      <c r="N93" s="24"/>
      <c r="O93" s="24"/>
      <c r="P93" s="24"/>
      <c r="Q93" s="24"/>
      <c r="R93" s="24"/>
      <c r="S93" s="24"/>
      <c r="T93" s="24"/>
      <c r="U93" s="24"/>
      <c r="V93" s="24"/>
      <c r="W93" s="24"/>
    </row>
    <row r="94" ht="21" customHeight="1" spans="1:23">
      <c r="A94" s="26"/>
      <c r="B94" s="22" t="s">
        <v>281</v>
      </c>
      <c r="C94" s="22" t="s">
        <v>282</v>
      </c>
      <c r="D94" s="22" t="s">
        <v>98</v>
      </c>
      <c r="E94" s="22" t="s">
        <v>99</v>
      </c>
      <c r="F94" s="22" t="s">
        <v>285</v>
      </c>
      <c r="G94" s="22" t="s">
        <v>286</v>
      </c>
      <c r="H94" s="24">
        <v>9000</v>
      </c>
      <c r="I94" s="24">
        <v>9000</v>
      </c>
      <c r="J94" s="24"/>
      <c r="K94" s="24"/>
      <c r="L94" s="24">
        <v>9000</v>
      </c>
      <c r="M94" s="24"/>
      <c r="N94" s="24"/>
      <c r="O94" s="24"/>
      <c r="P94" s="24"/>
      <c r="Q94" s="24"/>
      <c r="R94" s="24"/>
      <c r="S94" s="24"/>
      <c r="T94" s="24"/>
      <c r="U94" s="24"/>
      <c r="V94" s="24"/>
      <c r="W94" s="24"/>
    </row>
    <row r="95" ht="21" customHeight="1" spans="1:23">
      <c r="A95" s="26"/>
      <c r="B95" s="22" t="s">
        <v>292</v>
      </c>
      <c r="C95" s="22" t="s">
        <v>293</v>
      </c>
      <c r="D95" s="22" t="s">
        <v>102</v>
      </c>
      <c r="E95" s="22" t="s">
        <v>91</v>
      </c>
      <c r="F95" s="22" t="s">
        <v>294</v>
      </c>
      <c r="G95" s="22" t="s">
        <v>295</v>
      </c>
      <c r="H95" s="24">
        <v>20000</v>
      </c>
      <c r="I95" s="24">
        <v>20000</v>
      </c>
      <c r="J95" s="24"/>
      <c r="K95" s="24"/>
      <c r="L95" s="24">
        <v>20000</v>
      </c>
      <c r="M95" s="24"/>
      <c r="N95" s="24"/>
      <c r="O95" s="24"/>
      <c r="P95" s="24"/>
      <c r="Q95" s="24"/>
      <c r="R95" s="24"/>
      <c r="S95" s="24"/>
      <c r="T95" s="24"/>
      <c r="U95" s="24"/>
      <c r="V95" s="24"/>
      <c r="W95" s="24"/>
    </row>
    <row r="96" ht="21" customHeight="1" spans="1:23">
      <c r="A96" s="26"/>
      <c r="B96" s="22" t="s">
        <v>281</v>
      </c>
      <c r="C96" s="22" t="s">
        <v>282</v>
      </c>
      <c r="D96" s="22" t="s">
        <v>109</v>
      </c>
      <c r="E96" s="22" t="s">
        <v>91</v>
      </c>
      <c r="F96" s="22" t="s">
        <v>296</v>
      </c>
      <c r="G96" s="22" t="s">
        <v>297</v>
      </c>
      <c r="H96" s="24">
        <v>12000</v>
      </c>
      <c r="I96" s="24">
        <v>12000</v>
      </c>
      <c r="J96" s="24"/>
      <c r="K96" s="24"/>
      <c r="L96" s="24">
        <v>12000</v>
      </c>
      <c r="M96" s="24"/>
      <c r="N96" s="24"/>
      <c r="O96" s="24"/>
      <c r="P96" s="24"/>
      <c r="Q96" s="24"/>
      <c r="R96" s="24"/>
      <c r="S96" s="24"/>
      <c r="T96" s="24"/>
      <c r="U96" s="24"/>
      <c r="V96" s="24"/>
      <c r="W96" s="24"/>
    </row>
    <row r="97" ht="21" customHeight="1" spans="1:23">
      <c r="A97" s="26"/>
      <c r="B97" s="22" t="s">
        <v>289</v>
      </c>
      <c r="C97" s="22" t="s">
        <v>290</v>
      </c>
      <c r="D97" s="22" t="s">
        <v>119</v>
      </c>
      <c r="E97" s="22" t="s">
        <v>120</v>
      </c>
      <c r="F97" s="22" t="s">
        <v>291</v>
      </c>
      <c r="G97" s="22" t="s">
        <v>222</v>
      </c>
      <c r="H97" s="24">
        <v>6000</v>
      </c>
      <c r="I97" s="24">
        <v>6000</v>
      </c>
      <c r="J97" s="24"/>
      <c r="K97" s="24"/>
      <c r="L97" s="24">
        <v>6000</v>
      </c>
      <c r="M97" s="24"/>
      <c r="N97" s="24"/>
      <c r="O97" s="24"/>
      <c r="P97" s="24"/>
      <c r="Q97" s="24"/>
      <c r="R97" s="24"/>
      <c r="S97" s="24"/>
      <c r="T97" s="24"/>
      <c r="U97" s="24"/>
      <c r="V97" s="24"/>
      <c r="W97" s="24"/>
    </row>
    <row r="98" ht="21" customHeight="1" spans="1:23">
      <c r="A98" s="26"/>
      <c r="B98" s="22" t="s">
        <v>281</v>
      </c>
      <c r="C98" s="22" t="s">
        <v>282</v>
      </c>
      <c r="D98" s="22" t="s">
        <v>119</v>
      </c>
      <c r="E98" s="22" t="s">
        <v>120</v>
      </c>
      <c r="F98" s="22" t="s">
        <v>296</v>
      </c>
      <c r="G98" s="22" t="s">
        <v>297</v>
      </c>
      <c r="H98" s="24">
        <v>3000</v>
      </c>
      <c r="I98" s="24">
        <v>3000</v>
      </c>
      <c r="J98" s="24"/>
      <c r="K98" s="24"/>
      <c r="L98" s="24">
        <v>3000</v>
      </c>
      <c r="M98" s="24"/>
      <c r="N98" s="24"/>
      <c r="O98" s="24"/>
      <c r="P98" s="24"/>
      <c r="Q98" s="24"/>
      <c r="R98" s="24"/>
      <c r="S98" s="24"/>
      <c r="T98" s="24"/>
      <c r="U98" s="24"/>
      <c r="V98" s="24"/>
      <c r="W98" s="24"/>
    </row>
    <row r="99" ht="21" customHeight="1" spans="1:23">
      <c r="A99" s="26"/>
      <c r="B99" s="22" t="s">
        <v>281</v>
      </c>
      <c r="C99" s="22" t="s">
        <v>282</v>
      </c>
      <c r="D99" s="22" t="s">
        <v>149</v>
      </c>
      <c r="E99" s="22" t="s">
        <v>99</v>
      </c>
      <c r="F99" s="22" t="s">
        <v>279</v>
      </c>
      <c r="G99" s="22" t="s">
        <v>280</v>
      </c>
      <c r="H99" s="24">
        <v>60400</v>
      </c>
      <c r="I99" s="24">
        <v>60400</v>
      </c>
      <c r="J99" s="24"/>
      <c r="K99" s="24"/>
      <c r="L99" s="24">
        <v>60400</v>
      </c>
      <c r="M99" s="24"/>
      <c r="N99" s="24"/>
      <c r="O99" s="24"/>
      <c r="P99" s="24"/>
      <c r="Q99" s="24"/>
      <c r="R99" s="24"/>
      <c r="S99" s="24"/>
      <c r="T99" s="24"/>
      <c r="U99" s="24"/>
      <c r="V99" s="24"/>
      <c r="W99" s="24"/>
    </row>
    <row r="100" ht="21" customHeight="1" spans="1:23">
      <c r="A100" s="26"/>
      <c r="B100" s="22" t="s">
        <v>281</v>
      </c>
      <c r="C100" s="22" t="s">
        <v>282</v>
      </c>
      <c r="D100" s="22" t="s">
        <v>149</v>
      </c>
      <c r="E100" s="22" t="s">
        <v>99</v>
      </c>
      <c r="F100" s="22" t="s">
        <v>296</v>
      </c>
      <c r="G100" s="22" t="s">
        <v>297</v>
      </c>
      <c r="H100" s="24">
        <v>2600</v>
      </c>
      <c r="I100" s="24">
        <v>2600</v>
      </c>
      <c r="J100" s="24"/>
      <c r="K100" s="24"/>
      <c r="L100" s="24">
        <v>2600</v>
      </c>
      <c r="M100" s="24"/>
      <c r="N100" s="24"/>
      <c r="O100" s="24"/>
      <c r="P100" s="24"/>
      <c r="Q100" s="24"/>
      <c r="R100" s="24"/>
      <c r="S100" s="24"/>
      <c r="T100" s="24"/>
      <c r="U100" s="24"/>
      <c r="V100" s="24"/>
      <c r="W100" s="24"/>
    </row>
    <row r="101" ht="21" customHeight="1" spans="1:23">
      <c r="A101" s="26"/>
      <c r="B101" s="22" t="s">
        <v>281</v>
      </c>
      <c r="C101" s="22" t="s">
        <v>282</v>
      </c>
      <c r="D101" s="22" t="s">
        <v>152</v>
      </c>
      <c r="E101" s="22" t="s">
        <v>153</v>
      </c>
      <c r="F101" s="22" t="s">
        <v>279</v>
      </c>
      <c r="G101" s="22" t="s">
        <v>280</v>
      </c>
      <c r="H101" s="24">
        <v>12000</v>
      </c>
      <c r="I101" s="24">
        <v>12000</v>
      </c>
      <c r="J101" s="24"/>
      <c r="K101" s="24"/>
      <c r="L101" s="24">
        <v>12000</v>
      </c>
      <c r="M101" s="24"/>
      <c r="N101" s="24"/>
      <c r="O101" s="24"/>
      <c r="P101" s="24"/>
      <c r="Q101" s="24"/>
      <c r="R101" s="24"/>
      <c r="S101" s="24"/>
      <c r="T101" s="24"/>
      <c r="U101" s="24"/>
      <c r="V101" s="24"/>
      <c r="W101" s="24"/>
    </row>
    <row r="102" ht="21" customHeight="1" spans="1:23">
      <c r="A102" s="26"/>
      <c r="B102" s="22" t="s">
        <v>298</v>
      </c>
      <c r="C102" s="22" t="s">
        <v>299</v>
      </c>
      <c r="D102" s="22" t="s">
        <v>214</v>
      </c>
      <c r="E102" s="22" t="s">
        <v>91</v>
      </c>
      <c r="F102" s="22" t="s">
        <v>300</v>
      </c>
      <c r="G102" s="22" t="s">
        <v>299</v>
      </c>
      <c r="H102" s="24">
        <v>1430.16</v>
      </c>
      <c r="I102" s="24">
        <v>1430.16</v>
      </c>
      <c r="J102" s="24"/>
      <c r="K102" s="24"/>
      <c r="L102" s="24">
        <v>1430.16</v>
      </c>
      <c r="M102" s="24"/>
      <c r="N102" s="24"/>
      <c r="O102" s="24"/>
      <c r="P102" s="24"/>
      <c r="Q102" s="24"/>
      <c r="R102" s="24"/>
      <c r="S102" s="24"/>
      <c r="T102" s="24"/>
      <c r="U102" s="24"/>
      <c r="V102" s="24"/>
      <c r="W102" s="24"/>
    </row>
    <row r="103" ht="21" customHeight="1" spans="1:23">
      <c r="A103" s="26"/>
      <c r="B103" s="22" t="s">
        <v>298</v>
      </c>
      <c r="C103" s="22" t="s">
        <v>299</v>
      </c>
      <c r="D103" s="22" t="s">
        <v>215</v>
      </c>
      <c r="E103" s="22" t="s">
        <v>91</v>
      </c>
      <c r="F103" s="22" t="s">
        <v>300</v>
      </c>
      <c r="G103" s="22" t="s">
        <v>299</v>
      </c>
      <c r="H103" s="24">
        <v>12472.56</v>
      </c>
      <c r="I103" s="24">
        <v>12472.56</v>
      </c>
      <c r="J103" s="24"/>
      <c r="K103" s="24"/>
      <c r="L103" s="24">
        <v>12472.56</v>
      </c>
      <c r="M103" s="24"/>
      <c r="N103" s="24"/>
      <c r="O103" s="24"/>
      <c r="P103" s="24"/>
      <c r="Q103" s="24"/>
      <c r="R103" s="24"/>
      <c r="S103" s="24"/>
      <c r="T103" s="24"/>
      <c r="U103" s="24"/>
      <c r="V103" s="24"/>
      <c r="W103" s="24"/>
    </row>
    <row r="104" ht="21" customHeight="1" spans="1:23">
      <c r="A104" s="26"/>
      <c r="B104" s="22" t="s">
        <v>298</v>
      </c>
      <c r="C104" s="22" t="s">
        <v>299</v>
      </c>
      <c r="D104" s="22" t="s">
        <v>98</v>
      </c>
      <c r="E104" s="22" t="s">
        <v>99</v>
      </c>
      <c r="F104" s="22" t="s">
        <v>300</v>
      </c>
      <c r="G104" s="22" t="s">
        <v>299</v>
      </c>
      <c r="H104" s="24">
        <v>1680.48</v>
      </c>
      <c r="I104" s="24">
        <v>1680.48</v>
      </c>
      <c r="J104" s="24"/>
      <c r="K104" s="24"/>
      <c r="L104" s="24">
        <v>1680.48</v>
      </c>
      <c r="M104" s="24"/>
      <c r="N104" s="24"/>
      <c r="O104" s="24"/>
      <c r="P104" s="24"/>
      <c r="Q104" s="24"/>
      <c r="R104" s="24"/>
      <c r="S104" s="24"/>
      <c r="T104" s="24"/>
      <c r="U104" s="24"/>
      <c r="V104" s="24"/>
      <c r="W104" s="24"/>
    </row>
    <row r="105" ht="21" customHeight="1" spans="1:23">
      <c r="A105" s="26"/>
      <c r="B105" s="22" t="s">
        <v>298</v>
      </c>
      <c r="C105" s="22" t="s">
        <v>299</v>
      </c>
      <c r="D105" s="22" t="s">
        <v>102</v>
      </c>
      <c r="E105" s="22" t="s">
        <v>91</v>
      </c>
      <c r="F105" s="22" t="s">
        <v>300</v>
      </c>
      <c r="G105" s="22" t="s">
        <v>299</v>
      </c>
      <c r="H105" s="24">
        <v>1379.52</v>
      </c>
      <c r="I105" s="24">
        <v>1379.52</v>
      </c>
      <c r="J105" s="24"/>
      <c r="K105" s="24"/>
      <c r="L105" s="24">
        <v>1379.52</v>
      </c>
      <c r="M105" s="24"/>
      <c r="N105" s="24"/>
      <c r="O105" s="24"/>
      <c r="P105" s="24"/>
      <c r="Q105" s="24"/>
      <c r="R105" s="24"/>
      <c r="S105" s="24"/>
      <c r="T105" s="24"/>
      <c r="U105" s="24"/>
      <c r="V105" s="24"/>
      <c r="W105" s="24"/>
    </row>
    <row r="106" ht="21" customHeight="1" spans="1:23">
      <c r="A106" s="26"/>
      <c r="B106" s="22" t="s">
        <v>298</v>
      </c>
      <c r="C106" s="22" t="s">
        <v>299</v>
      </c>
      <c r="D106" s="22" t="s">
        <v>109</v>
      </c>
      <c r="E106" s="22" t="s">
        <v>91</v>
      </c>
      <c r="F106" s="22" t="s">
        <v>300</v>
      </c>
      <c r="G106" s="22" t="s">
        <v>299</v>
      </c>
      <c r="H106" s="24">
        <v>3224.64</v>
      </c>
      <c r="I106" s="24">
        <v>3224.64</v>
      </c>
      <c r="J106" s="24"/>
      <c r="K106" s="24"/>
      <c r="L106" s="24">
        <v>3224.64</v>
      </c>
      <c r="M106" s="24"/>
      <c r="N106" s="24"/>
      <c r="O106" s="24"/>
      <c r="P106" s="24"/>
      <c r="Q106" s="24"/>
      <c r="R106" s="24"/>
      <c r="S106" s="24"/>
      <c r="T106" s="24"/>
      <c r="U106" s="24"/>
      <c r="V106" s="24"/>
      <c r="W106" s="24"/>
    </row>
    <row r="107" ht="21" customHeight="1" spans="1:23">
      <c r="A107" s="26"/>
      <c r="B107" s="22" t="s">
        <v>298</v>
      </c>
      <c r="C107" s="22" t="s">
        <v>299</v>
      </c>
      <c r="D107" s="22" t="s">
        <v>119</v>
      </c>
      <c r="E107" s="22" t="s">
        <v>120</v>
      </c>
      <c r="F107" s="22" t="s">
        <v>300</v>
      </c>
      <c r="G107" s="22" t="s">
        <v>299</v>
      </c>
      <c r="H107" s="24">
        <v>2501.52</v>
      </c>
      <c r="I107" s="24">
        <v>2501.52</v>
      </c>
      <c r="J107" s="24"/>
      <c r="K107" s="24"/>
      <c r="L107" s="24">
        <v>2501.52</v>
      </c>
      <c r="M107" s="24"/>
      <c r="N107" s="24"/>
      <c r="O107" s="24"/>
      <c r="P107" s="24"/>
      <c r="Q107" s="24"/>
      <c r="R107" s="24"/>
      <c r="S107" s="24"/>
      <c r="T107" s="24"/>
      <c r="U107" s="24"/>
      <c r="V107" s="24"/>
      <c r="W107" s="24"/>
    </row>
    <row r="108" ht="21" customHeight="1" spans="1:23">
      <c r="A108" s="26"/>
      <c r="B108" s="22" t="s">
        <v>298</v>
      </c>
      <c r="C108" s="22" t="s">
        <v>299</v>
      </c>
      <c r="D108" s="22" t="s">
        <v>149</v>
      </c>
      <c r="E108" s="22" t="s">
        <v>99</v>
      </c>
      <c r="F108" s="22" t="s">
        <v>300</v>
      </c>
      <c r="G108" s="22" t="s">
        <v>299</v>
      </c>
      <c r="H108" s="24">
        <v>14853.84</v>
      </c>
      <c r="I108" s="24">
        <v>14853.84</v>
      </c>
      <c r="J108" s="24"/>
      <c r="K108" s="24"/>
      <c r="L108" s="24">
        <v>14853.84</v>
      </c>
      <c r="M108" s="24"/>
      <c r="N108" s="24"/>
      <c r="O108" s="24"/>
      <c r="P108" s="24"/>
      <c r="Q108" s="24"/>
      <c r="R108" s="24"/>
      <c r="S108" s="24"/>
      <c r="T108" s="24"/>
      <c r="U108" s="24"/>
      <c r="V108" s="24"/>
      <c r="W108" s="24"/>
    </row>
    <row r="109" ht="21" customHeight="1" spans="1:23">
      <c r="A109" s="26"/>
      <c r="B109" s="22" t="s">
        <v>298</v>
      </c>
      <c r="C109" s="22" t="s">
        <v>299</v>
      </c>
      <c r="D109" s="22" t="s">
        <v>152</v>
      </c>
      <c r="E109" s="22" t="s">
        <v>153</v>
      </c>
      <c r="F109" s="22" t="s">
        <v>300</v>
      </c>
      <c r="G109" s="22" t="s">
        <v>299</v>
      </c>
      <c r="H109" s="24">
        <v>2471.28</v>
      </c>
      <c r="I109" s="24">
        <v>2471.28</v>
      </c>
      <c r="J109" s="24"/>
      <c r="K109" s="24"/>
      <c r="L109" s="24">
        <v>2471.28</v>
      </c>
      <c r="M109" s="24"/>
      <c r="N109" s="24"/>
      <c r="O109" s="24"/>
      <c r="P109" s="24"/>
      <c r="Q109" s="24"/>
      <c r="R109" s="24"/>
      <c r="S109" s="24"/>
      <c r="T109" s="24"/>
      <c r="U109" s="24"/>
      <c r="V109" s="24"/>
      <c r="W109" s="24"/>
    </row>
    <row r="110" ht="21" customHeight="1" spans="1:23">
      <c r="A110" s="26"/>
      <c r="B110" s="22" t="s">
        <v>301</v>
      </c>
      <c r="C110" s="22" t="s">
        <v>295</v>
      </c>
      <c r="D110" s="22" t="s">
        <v>215</v>
      </c>
      <c r="E110" s="22" t="s">
        <v>91</v>
      </c>
      <c r="F110" s="22" t="s">
        <v>294</v>
      </c>
      <c r="G110" s="22" t="s">
        <v>295</v>
      </c>
      <c r="H110" s="24">
        <v>51000</v>
      </c>
      <c r="I110" s="24">
        <v>51000</v>
      </c>
      <c r="J110" s="24"/>
      <c r="K110" s="24"/>
      <c r="L110" s="24">
        <v>51000</v>
      </c>
      <c r="M110" s="24"/>
      <c r="N110" s="24"/>
      <c r="O110" s="24"/>
      <c r="P110" s="24"/>
      <c r="Q110" s="24"/>
      <c r="R110" s="24"/>
      <c r="S110" s="24"/>
      <c r="T110" s="24"/>
      <c r="U110" s="24"/>
      <c r="V110" s="24"/>
      <c r="W110" s="24"/>
    </row>
    <row r="111" ht="21" customHeight="1" spans="1:23">
      <c r="A111" s="26"/>
      <c r="B111" s="22" t="s">
        <v>302</v>
      </c>
      <c r="C111" s="22" t="s">
        <v>303</v>
      </c>
      <c r="D111" s="22" t="s">
        <v>214</v>
      </c>
      <c r="E111" s="22" t="s">
        <v>91</v>
      </c>
      <c r="F111" s="22" t="s">
        <v>304</v>
      </c>
      <c r="G111" s="22" t="s">
        <v>305</v>
      </c>
      <c r="H111" s="24">
        <v>18000</v>
      </c>
      <c r="I111" s="24">
        <v>18000</v>
      </c>
      <c r="J111" s="24"/>
      <c r="K111" s="24"/>
      <c r="L111" s="24">
        <v>18000</v>
      </c>
      <c r="M111" s="24"/>
      <c r="N111" s="24"/>
      <c r="O111" s="24"/>
      <c r="P111" s="24"/>
      <c r="Q111" s="24"/>
      <c r="R111" s="24"/>
      <c r="S111" s="24"/>
      <c r="T111" s="24"/>
      <c r="U111" s="24"/>
      <c r="V111" s="24"/>
      <c r="W111" s="24"/>
    </row>
    <row r="112" ht="21" customHeight="1" spans="1:23">
      <c r="A112" s="26"/>
      <c r="B112" s="22" t="s">
        <v>302</v>
      </c>
      <c r="C112" s="22" t="s">
        <v>303</v>
      </c>
      <c r="D112" s="22" t="s">
        <v>215</v>
      </c>
      <c r="E112" s="22" t="s">
        <v>91</v>
      </c>
      <c r="F112" s="22" t="s">
        <v>304</v>
      </c>
      <c r="G112" s="22" t="s">
        <v>305</v>
      </c>
      <c r="H112" s="24">
        <v>168600</v>
      </c>
      <c r="I112" s="24">
        <v>168600</v>
      </c>
      <c r="J112" s="24"/>
      <c r="K112" s="24"/>
      <c r="L112" s="24">
        <v>168600</v>
      </c>
      <c r="M112" s="24"/>
      <c r="N112" s="24"/>
      <c r="O112" s="24"/>
      <c r="P112" s="24"/>
      <c r="Q112" s="24"/>
      <c r="R112" s="24"/>
      <c r="S112" s="24"/>
      <c r="T112" s="24"/>
      <c r="U112" s="24"/>
      <c r="V112" s="24"/>
      <c r="W112" s="24"/>
    </row>
    <row r="113" ht="21" customHeight="1" spans="1:23">
      <c r="A113" s="26"/>
      <c r="B113" s="22" t="s">
        <v>302</v>
      </c>
      <c r="C113" s="22" t="s">
        <v>303</v>
      </c>
      <c r="D113" s="22" t="s">
        <v>102</v>
      </c>
      <c r="E113" s="22" t="s">
        <v>91</v>
      </c>
      <c r="F113" s="22" t="s">
        <v>304</v>
      </c>
      <c r="G113" s="22" t="s">
        <v>305</v>
      </c>
      <c r="H113" s="24">
        <v>18000</v>
      </c>
      <c r="I113" s="24">
        <v>18000</v>
      </c>
      <c r="J113" s="24"/>
      <c r="K113" s="24"/>
      <c r="L113" s="24">
        <v>18000</v>
      </c>
      <c r="M113" s="24"/>
      <c r="N113" s="24"/>
      <c r="O113" s="24"/>
      <c r="P113" s="24"/>
      <c r="Q113" s="24"/>
      <c r="R113" s="24"/>
      <c r="S113" s="24"/>
      <c r="T113" s="24"/>
      <c r="U113" s="24"/>
      <c r="V113" s="24"/>
      <c r="W113" s="24"/>
    </row>
    <row r="114" ht="21" customHeight="1" spans="1:23">
      <c r="A114" s="26"/>
      <c r="B114" s="22" t="s">
        <v>302</v>
      </c>
      <c r="C114" s="22" t="s">
        <v>303</v>
      </c>
      <c r="D114" s="22" t="s">
        <v>109</v>
      </c>
      <c r="E114" s="22" t="s">
        <v>91</v>
      </c>
      <c r="F114" s="22" t="s">
        <v>304</v>
      </c>
      <c r="G114" s="22" t="s">
        <v>305</v>
      </c>
      <c r="H114" s="24">
        <v>36000</v>
      </c>
      <c r="I114" s="24">
        <v>36000</v>
      </c>
      <c r="J114" s="24"/>
      <c r="K114" s="24"/>
      <c r="L114" s="24">
        <v>36000</v>
      </c>
      <c r="M114" s="24"/>
      <c r="N114" s="24"/>
      <c r="O114" s="24"/>
      <c r="P114" s="24"/>
      <c r="Q114" s="24"/>
      <c r="R114" s="24"/>
      <c r="S114" s="24"/>
      <c r="T114" s="24"/>
      <c r="U114" s="24"/>
      <c r="V114" s="24"/>
      <c r="W114" s="24"/>
    </row>
    <row r="115" ht="21" customHeight="1" spans="1:23">
      <c r="A115" s="26"/>
      <c r="B115" s="22" t="s">
        <v>302</v>
      </c>
      <c r="C115" s="22" t="s">
        <v>303</v>
      </c>
      <c r="D115" s="22" t="s">
        <v>149</v>
      </c>
      <c r="E115" s="22" t="s">
        <v>99</v>
      </c>
      <c r="F115" s="22" t="s">
        <v>304</v>
      </c>
      <c r="G115" s="22" t="s">
        <v>305</v>
      </c>
      <c r="H115" s="24"/>
      <c r="I115" s="24"/>
      <c r="J115" s="24"/>
      <c r="K115" s="24"/>
      <c r="L115" s="24"/>
      <c r="M115" s="24"/>
      <c r="N115" s="24"/>
      <c r="O115" s="24"/>
      <c r="P115" s="24"/>
      <c r="Q115" s="24"/>
      <c r="R115" s="24"/>
      <c r="S115" s="24"/>
      <c r="T115" s="24"/>
      <c r="U115" s="24"/>
      <c r="V115" s="24"/>
      <c r="W115" s="24"/>
    </row>
    <row r="116" ht="21" customHeight="1" spans="1:23">
      <c r="A116" s="26"/>
      <c r="B116" s="22" t="s">
        <v>306</v>
      </c>
      <c r="C116" s="22" t="s">
        <v>307</v>
      </c>
      <c r="D116" s="22" t="s">
        <v>125</v>
      </c>
      <c r="E116" s="22" t="s">
        <v>126</v>
      </c>
      <c r="F116" s="22" t="s">
        <v>308</v>
      </c>
      <c r="G116" s="22" t="s">
        <v>309</v>
      </c>
      <c r="H116" s="24">
        <v>342210.6</v>
      </c>
      <c r="I116" s="24">
        <v>342210.6</v>
      </c>
      <c r="J116" s="24"/>
      <c r="K116" s="24"/>
      <c r="L116" s="24">
        <v>342210.6</v>
      </c>
      <c r="M116" s="24"/>
      <c r="N116" s="24"/>
      <c r="O116" s="24"/>
      <c r="P116" s="24"/>
      <c r="Q116" s="24"/>
      <c r="R116" s="24"/>
      <c r="S116" s="24"/>
      <c r="T116" s="24"/>
      <c r="U116" s="24"/>
      <c r="V116" s="24"/>
      <c r="W116" s="24"/>
    </row>
    <row r="117" ht="21" customHeight="1" spans="1:23">
      <c r="A117" s="26"/>
      <c r="B117" s="22" t="s">
        <v>306</v>
      </c>
      <c r="C117" s="22" t="s">
        <v>307</v>
      </c>
      <c r="D117" s="22" t="s">
        <v>127</v>
      </c>
      <c r="E117" s="22" t="s">
        <v>128</v>
      </c>
      <c r="F117" s="22" t="s">
        <v>308</v>
      </c>
      <c r="G117" s="22" t="s">
        <v>309</v>
      </c>
      <c r="H117" s="24">
        <v>128576.4</v>
      </c>
      <c r="I117" s="24">
        <v>128576.4</v>
      </c>
      <c r="J117" s="24"/>
      <c r="K117" s="24"/>
      <c r="L117" s="24">
        <v>128576.4</v>
      </c>
      <c r="M117" s="24"/>
      <c r="N117" s="24"/>
      <c r="O117" s="24"/>
      <c r="P117" s="24"/>
      <c r="Q117" s="24"/>
      <c r="R117" s="24"/>
      <c r="S117" s="24"/>
      <c r="T117" s="24"/>
      <c r="U117" s="24"/>
      <c r="V117" s="24"/>
      <c r="W117" s="24"/>
    </row>
    <row r="118" ht="21" customHeight="1" spans="1:23">
      <c r="A118" s="26"/>
      <c r="B118" s="22" t="s">
        <v>310</v>
      </c>
      <c r="C118" s="22" t="s">
        <v>311</v>
      </c>
      <c r="D118" s="22" t="s">
        <v>133</v>
      </c>
      <c r="E118" s="22" t="s">
        <v>134</v>
      </c>
      <c r="F118" s="22" t="s">
        <v>312</v>
      </c>
      <c r="G118" s="22" t="s">
        <v>313</v>
      </c>
      <c r="H118" s="24">
        <v>60284</v>
      </c>
      <c r="I118" s="24">
        <v>60284</v>
      </c>
      <c r="J118" s="24"/>
      <c r="K118" s="24"/>
      <c r="L118" s="24">
        <v>60284</v>
      </c>
      <c r="M118" s="24"/>
      <c r="N118" s="24"/>
      <c r="O118" s="24"/>
      <c r="P118" s="24"/>
      <c r="Q118" s="24"/>
      <c r="R118" s="24"/>
      <c r="S118" s="24"/>
      <c r="T118" s="24"/>
      <c r="U118" s="24"/>
      <c r="V118" s="24"/>
      <c r="W118" s="24"/>
    </row>
    <row r="119" ht="21" customHeight="1" spans="1:23">
      <c r="A119" s="26"/>
      <c r="B119" s="22" t="s">
        <v>314</v>
      </c>
      <c r="C119" s="22" t="s">
        <v>315</v>
      </c>
      <c r="D119" s="22" t="s">
        <v>156</v>
      </c>
      <c r="E119" s="22" t="s">
        <v>157</v>
      </c>
      <c r="F119" s="22" t="s">
        <v>316</v>
      </c>
      <c r="G119" s="22" t="s">
        <v>317</v>
      </c>
      <c r="H119" s="24">
        <v>197100</v>
      </c>
      <c r="I119" s="24">
        <v>197100</v>
      </c>
      <c r="J119" s="24"/>
      <c r="K119" s="24"/>
      <c r="L119" s="24">
        <v>197100</v>
      </c>
      <c r="M119" s="24"/>
      <c r="N119" s="24"/>
      <c r="O119" s="24"/>
      <c r="P119" s="24"/>
      <c r="Q119" s="24"/>
      <c r="R119" s="24"/>
      <c r="S119" s="24"/>
      <c r="T119" s="24"/>
      <c r="U119" s="24"/>
      <c r="V119" s="24"/>
      <c r="W119" s="24"/>
    </row>
    <row r="120" ht="21" customHeight="1" spans="1:23">
      <c r="A120" s="26"/>
      <c r="B120" s="22" t="s">
        <v>314</v>
      </c>
      <c r="C120" s="22" t="s">
        <v>315</v>
      </c>
      <c r="D120" s="22" t="s">
        <v>156</v>
      </c>
      <c r="E120" s="22" t="s">
        <v>157</v>
      </c>
      <c r="F120" s="22" t="s">
        <v>316</v>
      </c>
      <c r="G120" s="22" t="s">
        <v>317</v>
      </c>
      <c r="H120" s="24">
        <v>450912</v>
      </c>
      <c r="I120" s="24">
        <v>450912</v>
      </c>
      <c r="J120" s="24"/>
      <c r="K120" s="24"/>
      <c r="L120" s="24">
        <v>450912</v>
      </c>
      <c r="M120" s="24"/>
      <c r="N120" s="24"/>
      <c r="O120" s="24"/>
      <c r="P120" s="24"/>
      <c r="Q120" s="24"/>
      <c r="R120" s="24"/>
      <c r="S120" s="24"/>
      <c r="T120" s="24"/>
      <c r="U120" s="24"/>
      <c r="V120" s="24"/>
      <c r="W120" s="24"/>
    </row>
    <row r="121" ht="21" customHeight="1" spans="1:23">
      <c r="A121" s="26"/>
      <c r="B121" s="22" t="s">
        <v>314</v>
      </c>
      <c r="C121" s="22" t="s">
        <v>315</v>
      </c>
      <c r="D121" s="22" t="s">
        <v>156</v>
      </c>
      <c r="E121" s="22" t="s">
        <v>157</v>
      </c>
      <c r="F121" s="22" t="s">
        <v>316</v>
      </c>
      <c r="G121" s="22" t="s">
        <v>317</v>
      </c>
      <c r="H121" s="24">
        <v>25200</v>
      </c>
      <c r="I121" s="24">
        <v>25200</v>
      </c>
      <c r="J121" s="24"/>
      <c r="K121" s="24"/>
      <c r="L121" s="24">
        <v>25200</v>
      </c>
      <c r="M121" s="24"/>
      <c r="N121" s="24"/>
      <c r="O121" s="24"/>
      <c r="P121" s="24"/>
      <c r="Q121" s="24"/>
      <c r="R121" s="24"/>
      <c r="S121" s="24"/>
      <c r="T121" s="24"/>
      <c r="U121" s="24"/>
      <c r="V121" s="24"/>
      <c r="W121" s="24"/>
    </row>
    <row r="122" ht="21" customHeight="1" spans="1:23">
      <c r="A122" s="26"/>
      <c r="B122" s="22" t="s">
        <v>314</v>
      </c>
      <c r="C122" s="22" t="s">
        <v>315</v>
      </c>
      <c r="D122" s="22" t="s">
        <v>156</v>
      </c>
      <c r="E122" s="22" t="s">
        <v>157</v>
      </c>
      <c r="F122" s="22" t="s">
        <v>316</v>
      </c>
      <c r="G122" s="22" t="s">
        <v>317</v>
      </c>
      <c r="H122" s="24">
        <v>40776</v>
      </c>
      <c r="I122" s="24">
        <v>40776</v>
      </c>
      <c r="J122" s="24"/>
      <c r="K122" s="24"/>
      <c r="L122" s="24">
        <v>40776</v>
      </c>
      <c r="M122" s="24"/>
      <c r="N122" s="24"/>
      <c r="O122" s="24"/>
      <c r="P122" s="24"/>
      <c r="Q122" s="24"/>
      <c r="R122" s="24"/>
      <c r="S122" s="24"/>
      <c r="T122" s="24"/>
      <c r="U122" s="24"/>
      <c r="V122" s="24"/>
      <c r="W122" s="24"/>
    </row>
    <row r="123" ht="21" customHeight="1" spans="1:23">
      <c r="A123" s="26"/>
      <c r="B123" s="22" t="s">
        <v>318</v>
      </c>
      <c r="C123" s="22" t="s">
        <v>319</v>
      </c>
      <c r="D123" s="22" t="s">
        <v>156</v>
      </c>
      <c r="E123" s="22" t="s">
        <v>157</v>
      </c>
      <c r="F123" s="22" t="s">
        <v>316</v>
      </c>
      <c r="G123" s="22" t="s">
        <v>317</v>
      </c>
      <c r="H123" s="24">
        <v>383598</v>
      </c>
      <c r="I123" s="24">
        <v>383598</v>
      </c>
      <c r="J123" s="24"/>
      <c r="K123" s="24"/>
      <c r="L123" s="24">
        <v>383598</v>
      </c>
      <c r="M123" s="24"/>
      <c r="N123" s="24"/>
      <c r="O123" s="24"/>
      <c r="P123" s="24"/>
      <c r="Q123" s="24"/>
      <c r="R123" s="24"/>
      <c r="S123" s="24"/>
      <c r="T123" s="24"/>
      <c r="U123" s="24"/>
      <c r="V123" s="24"/>
      <c r="W123" s="24"/>
    </row>
    <row r="124" ht="21" customHeight="1" spans="1:23">
      <c r="A124" s="26"/>
      <c r="B124" s="22" t="s">
        <v>318</v>
      </c>
      <c r="C124" s="22" t="s">
        <v>319</v>
      </c>
      <c r="D124" s="22" t="s">
        <v>156</v>
      </c>
      <c r="E124" s="22" t="s">
        <v>157</v>
      </c>
      <c r="F124" s="22" t="s">
        <v>316</v>
      </c>
      <c r="G124" s="22" t="s">
        <v>317</v>
      </c>
      <c r="H124" s="24">
        <v>383598</v>
      </c>
      <c r="I124" s="24">
        <v>383598</v>
      </c>
      <c r="J124" s="24"/>
      <c r="K124" s="24"/>
      <c r="L124" s="24">
        <v>383598</v>
      </c>
      <c r="M124" s="24"/>
      <c r="N124" s="24"/>
      <c r="O124" s="24"/>
      <c r="P124" s="24"/>
      <c r="Q124" s="24"/>
      <c r="R124" s="24"/>
      <c r="S124" s="24"/>
      <c r="T124" s="24"/>
      <c r="U124" s="24"/>
      <c r="V124" s="24"/>
      <c r="W124" s="24"/>
    </row>
    <row r="125" ht="21" customHeight="1" spans="1:23">
      <c r="A125" s="26"/>
      <c r="B125" s="22" t="s">
        <v>318</v>
      </c>
      <c r="C125" s="22" t="s">
        <v>319</v>
      </c>
      <c r="D125" s="22" t="s">
        <v>156</v>
      </c>
      <c r="E125" s="22" t="s">
        <v>157</v>
      </c>
      <c r="F125" s="22" t="s">
        <v>316</v>
      </c>
      <c r="G125" s="22" t="s">
        <v>317</v>
      </c>
      <c r="H125" s="24">
        <v>383598</v>
      </c>
      <c r="I125" s="24">
        <v>383598</v>
      </c>
      <c r="J125" s="24"/>
      <c r="K125" s="24"/>
      <c r="L125" s="24">
        <v>383598</v>
      </c>
      <c r="M125" s="24"/>
      <c r="N125" s="24"/>
      <c r="O125" s="24"/>
      <c r="P125" s="24"/>
      <c r="Q125" s="24"/>
      <c r="R125" s="24"/>
      <c r="S125" s="24"/>
      <c r="T125" s="24"/>
      <c r="U125" s="24"/>
      <c r="V125" s="24"/>
      <c r="W125" s="24"/>
    </row>
    <row r="126" ht="21" customHeight="1" spans="1:23">
      <c r="A126" s="26"/>
      <c r="B126" s="22" t="s">
        <v>318</v>
      </c>
      <c r="C126" s="22" t="s">
        <v>319</v>
      </c>
      <c r="D126" s="22" t="s">
        <v>156</v>
      </c>
      <c r="E126" s="22" t="s">
        <v>157</v>
      </c>
      <c r="F126" s="22" t="s">
        <v>316</v>
      </c>
      <c r="G126" s="22" t="s">
        <v>317</v>
      </c>
      <c r="H126" s="24">
        <v>503082</v>
      </c>
      <c r="I126" s="24">
        <v>503082</v>
      </c>
      <c r="J126" s="24"/>
      <c r="K126" s="24"/>
      <c r="L126" s="24">
        <v>503082</v>
      </c>
      <c r="M126" s="24"/>
      <c r="N126" s="24"/>
      <c r="O126" s="24"/>
      <c r="P126" s="24"/>
      <c r="Q126" s="24"/>
      <c r="R126" s="24"/>
      <c r="S126" s="24"/>
      <c r="T126" s="24"/>
      <c r="U126" s="24"/>
      <c r="V126" s="24"/>
      <c r="W126" s="24"/>
    </row>
    <row r="127" ht="21" customHeight="1" spans="1:23">
      <c r="A127" s="26"/>
      <c r="B127" s="22" t="s">
        <v>318</v>
      </c>
      <c r="C127" s="22" t="s">
        <v>319</v>
      </c>
      <c r="D127" s="22" t="s">
        <v>156</v>
      </c>
      <c r="E127" s="22" t="s">
        <v>157</v>
      </c>
      <c r="F127" s="22" t="s">
        <v>316</v>
      </c>
      <c r="G127" s="22" t="s">
        <v>317</v>
      </c>
      <c r="H127" s="24">
        <v>383598</v>
      </c>
      <c r="I127" s="24">
        <v>383598</v>
      </c>
      <c r="J127" s="24"/>
      <c r="K127" s="24"/>
      <c r="L127" s="24">
        <v>383598</v>
      </c>
      <c r="M127" s="24"/>
      <c r="N127" s="24"/>
      <c r="O127" s="24"/>
      <c r="P127" s="24"/>
      <c r="Q127" s="24"/>
      <c r="R127" s="24"/>
      <c r="S127" s="24"/>
      <c r="T127" s="24"/>
      <c r="U127" s="24"/>
      <c r="V127" s="24"/>
      <c r="W127" s="24"/>
    </row>
    <row r="128" ht="21" customHeight="1" spans="1:23">
      <c r="A128" s="26"/>
      <c r="B128" s="22" t="s">
        <v>318</v>
      </c>
      <c r="C128" s="22" t="s">
        <v>319</v>
      </c>
      <c r="D128" s="22" t="s">
        <v>158</v>
      </c>
      <c r="E128" s="22" t="s">
        <v>159</v>
      </c>
      <c r="F128" s="22" t="s">
        <v>316</v>
      </c>
      <c r="G128" s="22" t="s">
        <v>317</v>
      </c>
      <c r="H128" s="24">
        <v>444000</v>
      </c>
      <c r="I128" s="24">
        <v>444000</v>
      </c>
      <c r="J128" s="24"/>
      <c r="K128" s="24"/>
      <c r="L128" s="24">
        <v>444000</v>
      </c>
      <c r="M128" s="24"/>
      <c r="N128" s="24"/>
      <c r="O128" s="24"/>
      <c r="P128" s="24"/>
      <c r="Q128" s="24"/>
      <c r="R128" s="24"/>
      <c r="S128" s="24"/>
      <c r="T128" s="24"/>
      <c r="U128" s="24"/>
      <c r="V128" s="24"/>
      <c r="W128" s="24"/>
    </row>
    <row r="129" ht="21" customHeight="1" spans="1:23">
      <c r="A129" s="26"/>
      <c r="B129" s="22" t="s">
        <v>318</v>
      </c>
      <c r="C129" s="22" t="s">
        <v>319</v>
      </c>
      <c r="D129" s="22" t="s">
        <v>158</v>
      </c>
      <c r="E129" s="22" t="s">
        <v>159</v>
      </c>
      <c r="F129" s="22" t="s">
        <v>316</v>
      </c>
      <c r="G129" s="22" t="s">
        <v>317</v>
      </c>
      <c r="H129" s="24">
        <v>152400</v>
      </c>
      <c r="I129" s="24">
        <v>152400</v>
      </c>
      <c r="J129" s="24"/>
      <c r="K129" s="24"/>
      <c r="L129" s="24">
        <v>152400</v>
      </c>
      <c r="M129" s="24"/>
      <c r="N129" s="24"/>
      <c r="O129" s="24"/>
      <c r="P129" s="24"/>
      <c r="Q129" s="24"/>
      <c r="R129" s="24"/>
      <c r="S129" s="24"/>
      <c r="T129" s="24"/>
      <c r="U129" s="24"/>
      <c r="V129" s="24"/>
      <c r="W129" s="24"/>
    </row>
    <row r="130" ht="21" customHeight="1" spans="1:23">
      <c r="A130" s="26"/>
      <c r="B130" s="22" t="s">
        <v>318</v>
      </c>
      <c r="C130" s="22" t="s">
        <v>319</v>
      </c>
      <c r="D130" s="22" t="s">
        <v>158</v>
      </c>
      <c r="E130" s="22" t="s">
        <v>159</v>
      </c>
      <c r="F130" s="22" t="s">
        <v>316</v>
      </c>
      <c r="G130" s="22" t="s">
        <v>317</v>
      </c>
      <c r="H130" s="24">
        <v>196800</v>
      </c>
      <c r="I130" s="24">
        <v>196800</v>
      </c>
      <c r="J130" s="24"/>
      <c r="K130" s="24"/>
      <c r="L130" s="24">
        <v>196800</v>
      </c>
      <c r="M130" s="24"/>
      <c r="N130" s="24"/>
      <c r="O130" s="24"/>
      <c r="P130" s="24"/>
      <c r="Q130" s="24"/>
      <c r="R130" s="24"/>
      <c r="S130" s="24"/>
      <c r="T130" s="24"/>
      <c r="U130" s="24"/>
      <c r="V130" s="24"/>
      <c r="W130" s="24"/>
    </row>
    <row r="131" ht="21" customHeight="1" spans="1:23">
      <c r="A131" s="36" t="s">
        <v>166</v>
      </c>
      <c r="B131" s="139"/>
      <c r="C131" s="139"/>
      <c r="D131" s="139"/>
      <c r="E131" s="139"/>
      <c r="F131" s="139"/>
      <c r="G131" s="140"/>
      <c r="H131" s="24">
        <v>13613202.44</v>
      </c>
      <c r="I131" s="24">
        <v>13613202.44</v>
      </c>
      <c r="J131" s="24"/>
      <c r="K131" s="24"/>
      <c r="L131" s="24">
        <v>13613202.44</v>
      </c>
      <c r="M131" s="24"/>
      <c r="N131" s="24"/>
      <c r="O131" s="24"/>
      <c r="P131" s="24"/>
      <c r="Q131" s="24"/>
      <c r="R131" s="24"/>
      <c r="S131" s="24"/>
      <c r="T131" s="24"/>
      <c r="U131" s="24"/>
      <c r="V131" s="24"/>
      <c r="W131" s="24"/>
    </row>
  </sheetData>
  <autoFilter xmlns:etc="http://www.wps.cn/officeDocument/2017/etCustomData" ref="L44:L131" etc:filterBottomFollowUsedRange="0">
    <extLst/>
  </autoFilter>
  <mergeCells count="30">
    <mergeCell ref="A3:W3"/>
    <mergeCell ref="A4:G4"/>
    <mergeCell ref="H5:W5"/>
    <mergeCell ref="I6:M6"/>
    <mergeCell ref="N6:P6"/>
    <mergeCell ref="R6:W6"/>
    <mergeCell ref="A131:G131"/>
    <mergeCell ref="A5:A8"/>
    <mergeCell ref="B5:B8"/>
    <mergeCell ref="C5:C8"/>
    <mergeCell ref="D5:D8"/>
    <mergeCell ref="E5:E8"/>
    <mergeCell ref="F5:F8"/>
    <mergeCell ref="G5:G8"/>
    <mergeCell ref="H6:H8"/>
    <mergeCell ref="I7:I8"/>
    <mergeCell ref="J7:J8"/>
    <mergeCell ref="K7:K8"/>
    <mergeCell ref="L7:L8"/>
    <mergeCell ref="M7:M8"/>
    <mergeCell ref="N7:N8"/>
    <mergeCell ref="O7:O8"/>
    <mergeCell ref="P7:P8"/>
    <mergeCell ref="Q6:Q8"/>
    <mergeCell ref="R7:R8"/>
    <mergeCell ref="S7:S8"/>
    <mergeCell ref="T7:T8"/>
    <mergeCell ref="U7:U8"/>
    <mergeCell ref="V7:V8"/>
    <mergeCell ref="W7:W8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19"/>
  <sheetViews>
    <sheetView showZeros="0" workbookViewId="0">
      <pane ySplit="1" topLeftCell="A11" activePane="bottomLeft" state="frozen"/>
      <selection/>
      <selection pane="bottomLeft" activeCell="K18" sqref="K18"/>
    </sheetView>
  </sheetViews>
  <sheetFormatPr defaultColWidth="9.14285714285714" defaultRowHeight="14.25" customHeight="1"/>
  <cols>
    <col min="1" max="1" width="12.4190476190476" customWidth="1"/>
    <col min="2" max="2" width="30.4380952380952" customWidth="1"/>
    <col min="3" max="3" width="32.847619047619" customWidth="1"/>
    <col min="4" max="4" width="23.847619047619" customWidth="1"/>
    <col min="5" max="5" width="11.1428571428571" customWidth="1"/>
    <col min="6" max="6" width="17.7142857142857" customWidth="1"/>
    <col min="7" max="7" width="9.84761904761905" customWidth="1"/>
    <col min="8" max="8" width="17.7142857142857" customWidth="1"/>
    <col min="9" max="21" width="19.1428571428571" customWidth="1"/>
    <col min="22" max="23" width="19.2857142857143" customWidth="1"/>
  </cols>
  <sheetData>
    <row r="1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5" customHeight="1" spans="1:23">
      <c r="A2" s="2"/>
      <c r="B2" s="4"/>
      <c r="C2" s="2"/>
      <c r="D2" s="2"/>
      <c r="E2" s="3"/>
      <c r="F2" s="3"/>
      <c r="G2" s="3"/>
      <c r="H2" s="3"/>
      <c r="I2" s="4"/>
      <c r="J2" s="4"/>
      <c r="K2" s="4"/>
      <c r="L2" s="4"/>
      <c r="M2" s="4"/>
      <c r="N2" s="4"/>
      <c r="O2" s="4"/>
      <c r="P2" s="4"/>
      <c r="Q2" s="4"/>
      <c r="R2" s="2"/>
      <c r="S2" s="2"/>
      <c r="T2" s="2"/>
      <c r="U2" s="4"/>
      <c r="V2" s="2"/>
      <c r="W2" s="40" t="s">
        <v>320</v>
      </c>
    </row>
    <row r="3" ht="41.25" customHeight="1" spans="1:23">
      <c r="A3" s="6" t="str">
        <f>"2025"&amp;"年部门项目支出预算表"</f>
        <v>2025年部门项目支出预算表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 ht="18.75" customHeight="1" spans="1:23">
      <c r="A4" s="8" t="str">
        <f>"单位名称："&amp;"沧源佤族自治县芒卡镇"</f>
        <v>单位名称：沧源佤族自治县芒卡镇</v>
      </c>
      <c r="B4" s="9"/>
      <c r="C4" s="9"/>
      <c r="D4" s="9"/>
      <c r="E4" s="9"/>
      <c r="F4" s="9"/>
      <c r="G4" s="9"/>
      <c r="H4" s="9"/>
      <c r="I4" s="10"/>
      <c r="J4" s="10"/>
      <c r="K4" s="10"/>
      <c r="L4" s="10"/>
      <c r="M4" s="10"/>
      <c r="N4" s="10"/>
      <c r="O4" s="10"/>
      <c r="P4" s="10"/>
      <c r="Q4" s="10"/>
      <c r="R4" s="2"/>
      <c r="S4" s="2"/>
      <c r="T4" s="2"/>
      <c r="U4" s="4"/>
      <c r="V4" s="2"/>
      <c r="W4" s="40" t="s">
        <v>217</v>
      </c>
    </row>
    <row r="5" ht="18.75" customHeight="1" spans="1:23">
      <c r="A5" s="11" t="s">
        <v>321</v>
      </c>
      <c r="B5" s="12" t="s">
        <v>231</v>
      </c>
      <c r="C5" s="11" t="s">
        <v>232</v>
      </c>
      <c r="D5" s="11" t="s">
        <v>322</v>
      </c>
      <c r="E5" s="12" t="s">
        <v>233</v>
      </c>
      <c r="F5" s="12" t="s">
        <v>234</v>
      </c>
      <c r="G5" s="12" t="s">
        <v>323</v>
      </c>
      <c r="H5" s="12" t="s">
        <v>324</v>
      </c>
      <c r="I5" s="32" t="s">
        <v>56</v>
      </c>
      <c r="J5" s="13" t="s">
        <v>325</v>
      </c>
      <c r="K5" s="14"/>
      <c r="L5" s="14"/>
      <c r="M5" s="15"/>
      <c r="N5" s="13" t="s">
        <v>239</v>
      </c>
      <c r="O5" s="14"/>
      <c r="P5" s="15"/>
      <c r="Q5" s="12" t="s">
        <v>62</v>
      </c>
      <c r="R5" s="13" t="s">
        <v>81</v>
      </c>
      <c r="S5" s="14"/>
      <c r="T5" s="14"/>
      <c r="U5" s="14"/>
      <c r="V5" s="14"/>
      <c r="W5" s="15"/>
    </row>
    <row r="6" ht="18.75" customHeight="1" spans="1:23">
      <c r="A6" s="16"/>
      <c r="B6" s="33"/>
      <c r="C6" s="16"/>
      <c r="D6" s="16"/>
      <c r="E6" s="17"/>
      <c r="F6" s="17"/>
      <c r="G6" s="17"/>
      <c r="H6" s="17"/>
      <c r="I6" s="33"/>
      <c r="J6" s="123" t="s">
        <v>59</v>
      </c>
      <c r="K6" s="124"/>
      <c r="L6" s="12" t="s">
        <v>60</v>
      </c>
      <c r="M6" s="12" t="s">
        <v>61</v>
      </c>
      <c r="N6" s="12" t="s">
        <v>59</v>
      </c>
      <c r="O6" s="12" t="s">
        <v>60</v>
      </c>
      <c r="P6" s="12" t="s">
        <v>61</v>
      </c>
      <c r="Q6" s="17"/>
      <c r="R6" s="12" t="s">
        <v>58</v>
      </c>
      <c r="S6" s="11" t="s">
        <v>65</v>
      </c>
      <c r="T6" s="11" t="s">
        <v>245</v>
      </c>
      <c r="U6" s="11" t="s">
        <v>67</v>
      </c>
      <c r="V6" s="11" t="s">
        <v>68</v>
      </c>
      <c r="W6" s="11" t="s">
        <v>69</v>
      </c>
    </row>
    <row r="7" ht="18.75" customHeight="1" spans="1:23">
      <c r="A7" s="33"/>
      <c r="B7" s="33"/>
      <c r="C7" s="33"/>
      <c r="D7" s="33"/>
      <c r="E7" s="33"/>
      <c r="F7" s="33"/>
      <c r="G7" s="33"/>
      <c r="H7" s="33"/>
      <c r="I7" s="33"/>
      <c r="J7" s="125" t="s">
        <v>58</v>
      </c>
      <c r="K7" s="95"/>
      <c r="L7" s="33"/>
      <c r="M7" s="33"/>
      <c r="N7" s="33"/>
      <c r="O7" s="33"/>
      <c r="P7" s="33"/>
      <c r="Q7" s="33"/>
      <c r="R7" s="33"/>
      <c r="S7" s="126"/>
      <c r="T7" s="126"/>
      <c r="U7" s="126"/>
      <c r="V7" s="126"/>
      <c r="W7" s="126"/>
    </row>
    <row r="8" ht="18.75" customHeight="1" spans="1:23">
      <c r="A8" s="18"/>
      <c r="B8" s="34"/>
      <c r="C8" s="18"/>
      <c r="D8" s="18"/>
      <c r="E8" s="19"/>
      <c r="F8" s="19"/>
      <c r="G8" s="19"/>
      <c r="H8" s="19"/>
      <c r="I8" s="34"/>
      <c r="J8" s="47" t="s">
        <v>58</v>
      </c>
      <c r="K8" s="47" t="s">
        <v>326</v>
      </c>
      <c r="L8" s="19"/>
      <c r="M8" s="19"/>
      <c r="N8" s="19"/>
      <c r="O8" s="19"/>
      <c r="P8" s="19"/>
      <c r="Q8" s="19"/>
      <c r="R8" s="19"/>
      <c r="S8" s="19"/>
      <c r="T8" s="19"/>
      <c r="U8" s="34"/>
      <c r="V8" s="19"/>
      <c r="W8" s="19"/>
    </row>
    <row r="9" ht="18.75" customHeight="1" spans="1:23">
      <c r="A9" s="121">
        <v>1</v>
      </c>
      <c r="B9" s="121">
        <v>2</v>
      </c>
      <c r="C9" s="121">
        <v>3</v>
      </c>
      <c r="D9" s="121">
        <v>4</v>
      </c>
      <c r="E9" s="121">
        <v>5</v>
      </c>
      <c r="F9" s="121">
        <v>6</v>
      </c>
      <c r="G9" s="121">
        <v>7</v>
      </c>
      <c r="H9" s="121">
        <v>8</v>
      </c>
      <c r="I9" s="121">
        <v>9</v>
      </c>
      <c r="J9" s="121">
        <v>10</v>
      </c>
      <c r="K9" s="121">
        <v>11</v>
      </c>
      <c r="L9" s="121">
        <v>12</v>
      </c>
      <c r="M9" s="121">
        <v>13</v>
      </c>
      <c r="N9" s="121">
        <v>14</v>
      </c>
      <c r="O9" s="121">
        <v>15</v>
      </c>
      <c r="P9" s="121">
        <v>16</v>
      </c>
      <c r="Q9" s="121">
        <v>17</v>
      </c>
      <c r="R9" s="121">
        <v>18</v>
      </c>
      <c r="S9" s="121">
        <v>19</v>
      </c>
      <c r="T9" s="121">
        <v>20</v>
      </c>
      <c r="U9" s="121">
        <v>21</v>
      </c>
      <c r="V9" s="121">
        <v>22</v>
      </c>
      <c r="W9" s="121">
        <v>23</v>
      </c>
    </row>
    <row r="10" ht="18.75" customHeight="1" spans="1:23">
      <c r="A10" s="22"/>
      <c r="B10" s="22"/>
      <c r="C10" s="22" t="s">
        <v>327</v>
      </c>
      <c r="D10" s="22"/>
      <c r="E10" s="22"/>
      <c r="F10" s="22"/>
      <c r="G10" s="22"/>
      <c r="H10" s="22"/>
      <c r="I10" s="24">
        <v>57200</v>
      </c>
      <c r="J10" s="24">
        <v>57200</v>
      </c>
      <c r="K10" s="24">
        <v>57200</v>
      </c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</row>
    <row r="11" ht="18.75" customHeight="1" spans="1:23">
      <c r="A11" s="122" t="s">
        <v>328</v>
      </c>
      <c r="B11" s="122" t="s">
        <v>329</v>
      </c>
      <c r="C11" s="22" t="s">
        <v>327</v>
      </c>
      <c r="D11" s="122" t="s">
        <v>73</v>
      </c>
      <c r="E11" s="122" t="s">
        <v>92</v>
      </c>
      <c r="F11" s="122" t="s">
        <v>93</v>
      </c>
      <c r="G11" s="122" t="s">
        <v>330</v>
      </c>
      <c r="H11" s="122" t="s">
        <v>331</v>
      </c>
      <c r="I11" s="24">
        <v>57200</v>
      </c>
      <c r="J11" s="24">
        <v>57200</v>
      </c>
      <c r="K11" s="24">
        <v>57200</v>
      </c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</row>
    <row r="12" ht="18.75" customHeight="1" spans="1:23">
      <c r="A12" s="26"/>
      <c r="B12" s="26"/>
      <c r="C12" s="22" t="s">
        <v>332</v>
      </c>
      <c r="D12" s="26"/>
      <c r="E12" s="26"/>
      <c r="F12" s="26"/>
      <c r="G12" s="26"/>
      <c r="H12" s="26"/>
      <c r="I12" s="24">
        <v>1000</v>
      </c>
      <c r="J12" s="24">
        <v>1000</v>
      </c>
      <c r="K12" s="24">
        <v>1000</v>
      </c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</row>
    <row r="13" ht="18.75" customHeight="1" spans="1:23">
      <c r="A13" s="122" t="s">
        <v>328</v>
      </c>
      <c r="B13" s="122" t="s">
        <v>333</v>
      </c>
      <c r="C13" s="22" t="s">
        <v>332</v>
      </c>
      <c r="D13" s="122" t="s">
        <v>73</v>
      </c>
      <c r="E13" s="122" t="s">
        <v>114</v>
      </c>
      <c r="F13" s="122" t="s">
        <v>113</v>
      </c>
      <c r="G13" s="122" t="s">
        <v>279</v>
      </c>
      <c r="H13" s="122" t="s">
        <v>280</v>
      </c>
      <c r="I13" s="24">
        <v>1000</v>
      </c>
      <c r="J13" s="24">
        <v>1000</v>
      </c>
      <c r="K13" s="24">
        <v>1000</v>
      </c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</row>
    <row r="14" ht="18.75" customHeight="1" spans="1:23">
      <c r="A14" s="26"/>
      <c r="B14" s="26"/>
      <c r="C14" s="22" t="s">
        <v>334</v>
      </c>
      <c r="D14" s="26"/>
      <c r="E14" s="26"/>
      <c r="F14" s="26"/>
      <c r="G14" s="26"/>
      <c r="H14" s="26"/>
      <c r="I14" s="24">
        <v>5000</v>
      </c>
      <c r="J14" s="24">
        <v>5000</v>
      </c>
      <c r="K14" s="24">
        <v>5000</v>
      </c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</row>
    <row r="15" ht="18.75" customHeight="1" spans="1:23">
      <c r="A15" s="122" t="s">
        <v>328</v>
      </c>
      <c r="B15" s="122" t="s">
        <v>335</v>
      </c>
      <c r="C15" s="22" t="s">
        <v>334</v>
      </c>
      <c r="D15" s="122" t="s">
        <v>73</v>
      </c>
      <c r="E15" s="122" t="s">
        <v>105</v>
      </c>
      <c r="F15" s="122" t="s">
        <v>106</v>
      </c>
      <c r="G15" s="122" t="s">
        <v>279</v>
      </c>
      <c r="H15" s="122" t="s">
        <v>280</v>
      </c>
      <c r="I15" s="24">
        <v>3000</v>
      </c>
      <c r="J15" s="24">
        <v>3000</v>
      </c>
      <c r="K15" s="24">
        <v>3000</v>
      </c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</row>
    <row r="16" ht="18.75" customHeight="1" spans="1:23">
      <c r="A16" s="122" t="s">
        <v>328</v>
      </c>
      <c r="B16" s="122" t="s">
        <v>335</v>
      </c>
      <c r="C16" s="22" t="s">
        <v>334</v>
      </c>
      <c r="D16" s="122" t="s">
        <v>73</v>
      </c>
      <c r="E16" s="122" t="s">
        <v>105</v>
      </c>
      <c r="F16" s="122" t="s">
        <v>106</v>
      </c>
      <c r="G16" s="122" t="s">
        <v>336</v>
      </c>
      <c r="H16" s="122" t="s">
        <v>337</v>
      </c>
      <c r="I16" s="24">
        <v>2000</v>
      </c>
      <c r="J16" s="24">
        <v>2000</v>
      </c>
      <c r="K16" s="24">
        <v>2000</v>
      </c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</row>
    <row r="17" ht="18.75" customHeight="1" spans="1:23">
      <c r="A17" s="26"/>
      <c r="B17" s="26"/>
      <c r="C17" s="22" t="s">
        <v>338</v>
      </c>
      <c r="D17" s="26"/>
      <c r="E17" s="26"/>
      <c r="F17" s="26"/>
      <c r="G17" s="26"/>
      <c r="H17" s="26"/>
      <c r="I17" s="24">
        <v>43200</v>
      </c>
      <c r="J17" s="24">
        <v>43200</v>
      </c>
      <c r="K17" s="24">
        <v>43200</v>
      </c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</row>
    <row r="18" ht="18.75" customHeight="1" spans="1:23">
      <c r="A18" s="122" t="s">
        <v>328</v>
      </c>
      <c r="B18" s="122" t="s">
        <v>339</v>
      </c>
      <c r="C18" s="22" t="s">
        <v>338</v>
      </c>
      <c r="D18" s="122" t="s">
        <v>73</v>
      </c>
      <c r="E18" s="122" t="s">
        <v>214</v>
      </c>
      <c r="F18" s="122" t="s">
        <v>91</v>
      </c>
      <c r="G18" s="122" t="s">
        <v>279</v>
      </c>
      <c r="H18" s="122" t="s">
        <v>280</v>
      </c>
      <c r="I18" s="24">
        <v>43200</v>
      </c>
      <c r="J18" s="24">
        <v>43200</v>
      </c>
      <c r="K18" s="24">
        <v>43200</v>
      </c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</row>
    <row r="19" ht="18.75" customHeight="1" spans="1:23">
      <c r="A19" s="36" t="s">
        <v>166</v>
      </c>
      <c r="B19" s="37"/>
      <c r="C19" s="37"/>
      <c r="D19" s="37"/>
      <c r="E19" s="37"/>
      <c r="F19" s="37"/>
      <c r="G19" s="37"/>
      <c r="H19" s="38"/>
      <c r="I19" s="24">
        <v>106400</v>
      </c>
      <c r="J19" s="24">
        <v>106400</v>
      </c>
      <c r="K19" s="24">
        <v>106400</v>
      </c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</row>
  </sheetData>
  <mergeCells count="28">
    <mergeCell ref="A3:W3"/>
    <mergeCell ref="A4:H4"/>
    <mergeCell ref="J5:M5"/>
    <mergeCell ref="N5:P5"/>
    <mergeCell ref="R5:W5"/>
    <mergeCell ref="A19:H19"/>
    <mergeCell ref="A5:A8"/>
    <mergeCell ref="B5:B8"/>
    <mergeCell ref="C5:C8"/>
    <mergeCell ref="D5:D8"/>
    <mergeCell ref="E5:E8"/>
    <mergeCell ref="F5:F8"/>
    <mergeCell ref="G5:G8"/>
    <mergeCell ref="H5:H8"/>
    <mergeCell ref="I5:I8"/>
    <mergeCell ref="L6:L8"/>
    <mergeCell ref="M6:M8"/>
    <mergeCell ref="N6:N8"/>
    <mergeCell ref="O6:O8"/>
    <mergeCell ref="P6:P8"/>
    <mergeCell ref="Q5:Q8"/>
    <mergeCell ref="R6:R8"/>
    <mergeCell ref="S6:S8"/>
    <mergeCell ref="T6:T8"/>
    <mergeCell ref="U6:U8"/>
    <mergeCell ref="V6:V8"/>
    <mergeCell ref="W6:W8"/>
    <mergeCell ref="J6:K7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35"/>
  <sheetViews>
    <sheetView showZeros="0" workbookViewId="0">
      <pane ySplit="1" topLeftCell="A29" activePane="bottomLeft" state="frozen"/>
      <selection/>
      <selection pane="bottomLeft" activeCell="A1" sqref="A1"/>
    </sheetView>
  </sheetViews>
  <sheetFormatPr defaultColWidth="9.14285714285714" defaultRowHeight="12" customHeight="1"/>
  <cols>
    <col min="1" max="1" width="34.2857142857143" customWidth="1"/>
    <col min="2" max="2" width="48" customWidth="1"/>
    <col min="3" max="5" width="18.2857142857143" customWidth="1"/>
    <col min="6" max="6" width="12" customWidth="1"/>
    <col min="7" max="7" width="17" customWidth="1"/>
    <col min="8" max="9" width="12" customWidth="1"/>
    <col min="10" max="10" width="27.5714285714286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5" customHeight="1" spans="10:10">
      <c r="J2" s="87" t="s">
        <v>340</v>
      </c>
    </row>
    <row r="3" ht="36.75" customHeight="1" spans="1:10">
      <c r="A3" s="6" t="str">
        <f>"2025"&amp;"年部门项目支出绩效目标表"</f>
        <v>2025年部门项目支出绩效目标表</v>
      </c>
      <c r="B3" s="7"/>
      <c r="C3" s="7"/>
      <c r="D3" s="7"/>
      <c r="E3" s="7"/>
      <c r="F3" s="52"/>
      <c r="G3" s="7"/>
      <c r="H3" s="52"/>
      <c r="I3" s="52"/>
      <c r="J3" s="7"/>
    </row>
    <row r="4" ht="18.75" customHeight="1" spans="1:8">
      <c r="A4" s="8" t="str">
        <f>"单位名称："&amp;"沧源佤族自治县芒卡镇"</f>
        <v>单位名称：沧源佤族自治县芒卡镇</v>
      </c>
      <c r="B4" s="4"/>
      <c r="C4" s="4"/>
      <c r="D4" s="4"/>
      <c r="E4" s="4"/>
      <c r="F4" s="53"/>
      <c r="G4" s="4"/>
      <c r="H4" s="53"/>
    </row>
    <row r="5" ht="18.75" customHeight="1" spans="1:10">
      <c r="A5" s="47" t="s">
        <v>341</v>
      </c>
      <c r="B5" s="47" t="s">
        <v>342</v>
      </c>
      <c r="C5" s="47" t="s">
        <v>343</v>
      </c>
      <c r="D5" s="47" t="s">
        <v>344</v>
      </c>
      <c r="E5" s="47" t="s">
        <v>345</v>
      </c>
      <c r="F5" s="54" t="s">
        <v>346</v>
      </c>
      <c r="G5" s="47" t="s">
        <v>347</v>
      </c>
      <c r="H5" s="54" t="s">
        <v>348</v>
      </c>
      <c r="I5" s="54" t="s">
        <v>349</v>
      </c>
      <c r="J5" s="47" t="s">
        <v>350</v>
      </c>
    </row>
    <row r="6" ht="18.75" customHeight="1" spans="1:10">
      <c r="A6" s="118">
        <v>1</v>
      </c>
      <c r="B6" s="118">
        <v>2</v>
      </c>
      <c r="C6" s="118">
        <v>3</v>
      </c>
      <c r="D6" s="118">
        <v>4</v>
      </c>
      <c r="E6" s="118">
        <v>5</v>
      </c>
      <c r="F6" s="118">
        <v>6</v>
      </c>
      <c r="G6" s="118">
        <v>7</v>
      </c>
      <c r="H6" s="118">
        <v>8</v>
      </c>
      <c r="I6" s="118">
        <v>9</v>
      </c>
      <c r="J6" s="118">
        <v>10</v>
      </c>
    </row>
    <row r="7" ht="18.75" customHeight="1" spans="1:10">
      <c r="A7" s="35" t="s">
        <v>71</v>
      </c>
      <c r="B7" s="48"/>
      <c r="C7" s="48"/>
      <c r="D7" s="48"/>
      <c r="E7" s="55"/>
      <c r="F7" s="56"/>
      <c r="G7" s="55"/>
      <c r="H7" s="56"/>
      <c r="I7" s="56"/>
      <c r="J7" s="55"/>
    </row>
    <row r="8" ht="18.75" customHeight="1" spans="1:10">
      <c r="A8" s="119" t="s">
        <v>73</v>
      </c>
      <c r="B8" s="22"/>
      <c r="C8" s="22"/>
      <c r="D8" s="22"/>
      <c r="E8" s="35"/>
      <c r="F8" s="22"/>
      <c r="G8" s="35"/>
      <c r="H8" s="22"/>
      <c r="I8" s="22"/>
      <c r="J8" s="35"/>
    </row>
    <row r="9" ht="18.75" customHeight="1" spans="1:10">
      <c r="A9" s="226" t="s">
        <v>334</v>
      </c>
      <c r="B9" s="22" t="s">
        <v>351</v>
      </c>
      <c r="C9" s="22" t="s">
        <v>352</v>
      </c>
      <c r="D9" s="22" t="s">
        <v>353</v>
      </c>
      <c r="E9" s="35" t="s">
        <v>354</v>
      </c>
      <c r="F9" s="22" t="s">
        <v>355</v>
      </c>
      <c r="G9" s="35" t="s">
        <v>212</v>
      </c>
      <c r="H9" s="22" t="s">
        <v>356</v>
      </c>
      <c r="I9" s="22" t="s">
        <v>357</v>
      </c>
      <c r="J9" s="35" t="s">
        <v>358</v>
      </c>
    </row>
    <row r="10" ht="18.75" customHeight="1" spans="1:10">
      <c r="A10" s="226" t="s">
        <v>334</v>
      </c>
      <c r="B10" s="22" t="s">
        <v>351</v>
      </c>
      <c r="C10" s="22" t="s">
        <v>352</v>
      </c>
      <c r="D10" s="22" t="s">
        <v>353</v>
      </c>
      <c r="E10" s="35" t="s">
        <v>359</v>
      </c>
      <c r="F10" s="22" t="s">
        <v>355</v>
      </c>
      <c r="G10" s="35" t="s">
        <v>360</v>
      </c>
      <c r="H10" s="22" t="s">
        <v>361</v>
      </c>
      <c r="I10" s="22" t="s">
        <v>357</v>
      </c>
      <c r="J10" s="35" t="s">
        <v>362</v>
      </c>
    </row>
    <row r="11" ht="18.75" customHeight="1" spans="1:10">
      <c r="A11" s="226" t="s">
        <v>334</v>
      </c>
      <c r="B11" s="22" t="s">
        <v>351</v>
      </c>
      <c r="C11" s="22" t="s">
        <v>352</v>
      </c>
      <c r="D11" s="22" t="s">
        <v>353</v>
      </c>
      <c r="E11" s="35" t="s">
        <v>363</v>
      </c>
      <c r="F11" s="22" t="s">
        <v>355</v>
      </c>
      <c r="G11" s="35" t="s">
        <v>364</v>
      </c>
      <c r="H11" s="22" t="s">
        <v>356</v>
      </c>
      <c r="I11" s="22" t="s">
        <v>357</v>
      </c>
      <c r="J11" s="35" t="s">
        <v>365</v>
      </c>
    </row>
    <row r="12" ht="18.75" customHeight="1" spans="1:10">
      <c r="A12" s="226" t="s">
        <v>334</v>
      </c>
      <c r="B12" s="22" t="s">
        <v>351</v>
      </c>
      <c r="C12" s="22" t="s">
        <v>352</v>
      </c>
      <c r="D12" s="22" t="s">
        <v>366</v>
      </c>
      <c r="E12" s="35" t="s">
        <v>367</v>
      </c>
      <c r="F12" s="22" t="s">
        <v>355</v>
      </c>
      <c r="G12" s="35" t="s">
        <v>368</v>
      </c>
      <c r="H12" s="22" t="s">
        <v>369</v>
      </c>
      <c r="I12" s="22" t="s">
        <v>357</v>
      </c>
      <c r="J12" s="35" t="s">
        <v>370</v>
      </c>
    </row>
    <row r="13" ht="18.75" customHeight="1" spans="1:10">
      <c r="A13" s="226" t="s">
        <v>334</v>
      </c>
      <c r="B13" s="22" t="s">
        <v>351</v>
      </c>
      <c r="C13" s="22" t="s">
        <v>352</v>
      </c>
      <c r="D13" s="22" t="s">
        <v>371</v>
      </c>
      <c r="E13" s="35" t="s">
        <v>372</v>
      </c>
      <c r="F13" s="22" t="s">
        <v>355</v>
      </c>
      <c r="G13" s="35" t="s">
        <v>368</v>
      </c>
      <c r="H13" s="22" t="s">
        <v>369</v>
      </c>
      <c r="I13" s="22" t="s">
        <v>357</v>
      </c>
      <c r="J13" s="35" t="s">
        <v>373</v>
      </c>
    </row>
    <row r="14" ht="18.75" customHeight="1" spans="1:10">
      <c r="A14" s="226" t="s">
        <v>334</v>
      </c>
      <c r="B14" s="22" t="s">
        <v>351</v>
      </c>
      <c r="C14" s="22" t="s">
        <v>352</v>
      </c>
      <c r="D14" s="22" t="s">
        <v>374</v>
      </c>
      <c r="E14" s="35" t="s">
        <v>375</v>
      </c>
      <c r="F14" s="22" t="s">
        <v>376</v>
      </c>
      <c r="G14" s="35" t="s">
        <v>377</v>
      </c>
      <c r="H14" s="22" t="s">
        <v>378</v>
      </c>
      <c r="I14" s="22" t="s">
        <v>357</v>
      </c>
      <c r="J14" s="35" t="s">
        <v>379</v>
      </c>
    </row>
    <row r="15" ht="18.75" customHeight="1" spans="1:10">
      <c r="A15" s="226" t="s">
        <v>334</v>
      </c>
      <c r="B15" s="22" t="s">
        <v>351</v>
      </c>
      <c r="C15" s="22" t="s">
        <v>380</v>
      </c>
      <c r="D15" s="22" t="s">
        <v>381</v>
      </c>
      <c r="E15" s="35" t="s">
        <v>382</v>
      </c>
      <c r="F15" s="22" t="s">
        <v>355</v>
      </c>
      <c r="G15" s="35" t="s">
        <v>383</v>
      </c>
      <c r="H15" s="22"/>
      <c r="I15" s="22" t="s">
        <v>384</v>
      </c>
      <c r="J15" s="35" t="s">
        <v>385</v>
      </c>
    </row>
    <row r="16" ht="18.75" customHeight="1" spans="1:10">
      <c r="A16" s="226" t="s">
        <v>334</v>
      </c>
      <c r="B16" s="22" t="s">
        <v>351</v>
      </c>
      <c r="C16" s="22" t="s">
        <v>386</v>
      </c>
      <c r="D16" s="22" t="s">
        <v>387</v>
      </c>
      <c r="E16" s="35" t="s">
        <v>388</v>
      </c>
      <c r="F16" s="22" t="s">
        <v>389</v>
      </c>
      <c r="G16" s="35" t="s">
        <v>390</v>
      </c>
      <c r="H16" s="22" t="s">
        <v>369</v>
      </c>
      <c r="I16" s="22" t="s">
        <v>357</v>
      </c>
      <c r="J16" s="35" t="s">
        <v>391</v>
      </c>
    </row>
    <row r="17" ht="18.75" customHeight="1" spans="1:10">
      <c r="A17" s="226" t="s">
        <v>327</v>
      </c>
      <c r="B17" s="22" t="s">
        <v>392</v>
      </c>
      <c r="C17" s="22" t="s">
        <v>352</v>
      </c>
      <c r="D17" s="22" t="s">
        <v>353</v>
      </c>
      <c r="E17" s="35" t="s">
        <v>393</v>
      </c>
      <c r="F17" s="22" t="s">
        <v>355</v>
      </c>
      <c r="G17" s="35" t="s">
        <v>209</v>
      </c>
      <c r="H17" s="22" t="s">
        <v>394</v>
      </c>
      <c r="I17" s="22" t="s">
        <v>357</v>
      </c>
      <c r="J17" s="35" t="s">
        <v>395</v>
      </c>
    </row>
    <row r="18" ht="18.75" customHeight="1" spans="1:10">
      <c r="A18" s="226" t="s">
        <v>327</v>
      </c>
      <c r="B18" s="22" t="s">
        <v>392</v>
      </c>
      <c r="C18" s="22" t="s">
        <v>352</v>
      </c>
      <c r="D18" s="22" t="s">
        <v>353</v>
      </c>
      <c r="E18" s="35" t="s">
        <v>396</v>
      </c>
      <c r="F18" s="22" t="s">
        <v>355</v>
      </c>
      <c r="G18" s="35" t="s">
        <v>364</v>
      </c>
      <c r="H18" s="22" t="s">
        <v>356</v>
      </c>
      <c r="I18" s="22" t="s">
        <v>357</v>
      </c>
      <c r="J18" s="35" t="s">
        <v>397</v>
      </c>
    </row>
    <row r="19" ht="18.75" customHeight="1" spans="1:10">
      <c r="A19" s="226" t="s">
        <v>327</v>
      </c>
      <c r="B19" s="22" t="s">
        <v>392</v>
      </c>
      <c r="C19" s="22" t="s">
        <v>352</v>
      </c>
      <c r="D19" s="22" t="s">
        <v>366</v>
      </c>
      <c r="E19" s="35" t="s">
        <v>398</v>
      </c>
      <c r="F19" s="22" t="s">
        <v>355</v>
      </c>
      <c r="G19" s="35" t="s">
        <v>368</v>
      </c>
      <c r="H19" s="22" t="s">
        <v>369</v>
      </c>
      <c r="I19" s="22" t="s">
        <v>357</v>
      </c>
      <c r="J19" s="35" t="s">
        <v>399</v>
      </c>
    </row>
    <row r="20" ht="18.75" customHeight="1" spans="1:10">
      <c r="A20" s="226" t="s">
        <v>327</v>
      </c>
      <c r="B20" s="22" t="s">
        <v>392</v>
      </c>
      <c r="C20" s="22" t="s">
        <v>352</v>
      </c>
      <c r="D20" s="22" t="s">
        <v>371</v>
      </c>
      <c r="E20" s="35" t="s">
        <v>400</v>
      </c>
      <c r="F20" s="22" t="s">
        <v>355</v>
      </c>
      <c r="G20" s="35" t="s">
        <v>368</v>
      </c>
      <c r="H20" s="22" t="s">
        <v>369</v>
      </c>
      <c r="I20" s="22" t="s">
        <v>357</v>
      </c>
      <c r="J20" s="35" t="s">
        <v>401</v>
      </c>
    </row>
    <row r="21" ht="18.75" customHeight="1" spans="1:10">
      <c r="A21" s="226" t="s">
        <v>327</v>
      </c>
      <c r="B21" s="22" t="s">
        <v>392</v>
      </c>
      <c r="C21" s="22" t="s">
        <v>352</v>
      </c>
      <c r="D21" s="22" t="s">
        <v>374</v>
      </c>
      <c r="E21" s="35" t="s">
        <v>375</v>
      </c>
      <c r="F21" s="22" t="s">
        <v>376</v>
      </c>
      <c r="G21" s="35" t="s">
        <v>402</v>
      </c>
      <c r="H21" s="22" t="s">
        <v>378</v>
      </c>
      <c r="I21" s="22" t="s">
        <v>357</v>
      </c>
      <c r="J21" s="35" t="s">
        <v>403</v>
      </c>
    </row>
    <row r="22" ht="18.75" customHeight="1" spans="1:10">
      <c r="A22" s="226" t="s">
        <v>327</v>
      </c>
      <c r="B22" s="22" t="s">
        <v>392</v>
      </c>
      <c r="C22" s="22" t="s">
        <v>380</v>
      </c>
      <c r="D22" s="22" t="s">
        <v>404</v>
      </c>
      <c r="E22" s="35" t="s">
        <v>405</v>
      </c>
      <c r="F22" s="22" t="s">
        <v>355</v>
      </c>
      <c r="G22" s="35" t="s">
        <v>406</v>
      </c>
      <c r="H22" s="22"/>
      <c r="I22" s="22" t="s">
        <v>384</v>
      </c>
      <c r="J22" s="35" t="s">
        <v>407</v>
      </c>
    </row>
    <row r="23" ht="18.75" customHeight="1" spans="1:10">
      <c r="A23" s="226" t="s">
        <v>327</v>
      </c>
      <c r="B23" s="22" t="s">
        <v>392</v>
      </c>
      <c r="C23" s="22" t="s">
        <v>386</v>
      </c>
      <c r="D23" s="22" t="s">
        <v>387</v>
      </c>
      <c r="E23" s="35" t="s">
        <v>408</v>
      </c>
      <c r="F23" s="22" t="s">
        <v>389</v>
      </c>
      <c r="G23" s="35" t="s">
        <v>390</v>
      </c>
      <c r="H23" s="22" t="s">
        <v>369</v>
      </c>
      <c r="I23" s="22" t="s">
        <v>357</v>
      </c>
      <c r="J23" s="35" t="s">
        <v>407</v>
      </c>
    </row>
    <row r="24" ht="18.75" customHeight="1" spans="1:10">
      <c r="A24" s="226" t="s">
        <v>332</v>
      </c>
      <c r="B24" s="22" t="s">
        <v>409</v>
      </c>
      <c r="C24" s="22" t="s">
        <v>352</v>
      </c>
      <c r="D24" s="22" t="s">
        <v>353</v>
      </c>
      <c r="E24" s="35" t="s">
        <v>410</v>
      </c>
      <c r="F24" s="22" t="s">
        <v>355</v>
      </c>
      <c r="G24" s="35" t="s">
        <v>209</v>
      </c>
      <c r="H24" s="22" t="s">
        <v>394</v>
      </c>
      <c r="I24" s="22" t="s">
        <v>357</v>
      </c>
      <c r="J24" s="35" t="s">
        <v>411</v>
      </c>
    </row>
    <row r="25" ht="18.75" customHeight="1" spans="1:10">
      <c r="A25" s="226" t="s">
        <v>332</v>
      </c>
      <c r="B25" s="22" t="s">
        <v>409</v>
      </c>
      <c r="C25" s="22" t="s">
        <v>352</v>
      </c>
      <c r="D25" s="22" t="s">
        <v>366</v>
      </c>
      <c r="E25" s="35" t="s">
        <v>412</v>
      </c>
      <c r="F25" s="22" t="s">
        <v>355</v>
      </c>
      <c r="G25" s="35" t="s">
        <v>368</v>
      </c>
      <c r="H25" s="22" t="s">
        <v>369</v>
      </c>
      <c r="I25" s="22" t="s">
        <v>357</v>
      </c>
      <c r="J25" s="35" t="s">
        <v>411</v>
      </c>
    </row>
    <row r="26" ht="18.75" customHeight="1" spans="1:10">
      <c r="A26" s="226" t="s">
        <v>332</v>
      </c>
      <c r="B26" s="22" t="s">
        <v>409</v>
      </c>
      <c r="C26" s="22" t="s">
        <v>352</v>
      </c>
      <c r="D26" s="22" t="s">
        <v>371</v>
      </c>
      <c r="E26" s="35" t="s">
        <v>413</v>
      </c>
      <c r="F26" s="22" t="s">
        <v>355</v>
      </c>
      <c r="G26" s="35" t="s">
        <v>368</v>
      </c>
      <c r="H26" s="22" t="s">
        <v>369</v>
      </c>
      <c r="I26" s="22" t="s">
        <v>357</v>
      </c>
      <c r="J26" s="35" t="s">
        <v>414</v>
      </c>
    </row>
    <row r="27" ht="18.75" customHeight="1" spans="1:10">
      <c r="A27" s="226" t="s">
        <v>332</v>
      </c>
      <c r="B27" s="22" t="s">
        <v>409</v>
      </c>
      <c r="C27" s="22" t="s">
        <v>352</v>
      </c>
      <c r="D27" s="22" t="s">
        <v>374</v>
      </c>
      <c r="E27" s="35" t="s">
        <v>375</v>
      </c>
      <c r="F27" s="22" t="s">
        <v>376</v>
      </c>
      <c r="G27" s="35" t="s">
        <v>415</v>
      </c>
      <c r="H27" s="22" t="s">
        <v>378</v>
      </c>
      <c r="I27" s="22" t="s">
        <v>357</v>
      </c>
      <c r="J27" s="35" t="s">
        <v>416</v>
      </c>
    </row>
    <row r="28" ht="18.75" customHeight="1" spans="1:10">
      <c r="A28" s="226" t="s">
        <v>332</v>
      </c>
      <c r="B28" s="22" t="s">
        <v>409</v>
      </c>
      <c r="C28" s="22" t="s">
        <v>380</v>
      </c>
      <c r="D28" s="22" t="s">
        <v>381</v>
      </c>
      <c r="E28" s="35" t="s">
        <v>417</v>
      </c>
      <c r="F28" s="22" t="s">
        <v>355</v>
      </c>
      <c r="G28" s="35" t="s">
        <v>418</v>
      </c>
      <c r="H28" s="22"/>
      <c r="I28" s="22" t="s">
        <v>384</v>
      </c>
      <c r="J28" s="35" t="s">
        <v>419</v>
      </c>
    </row>
    <row r="29" ht="18.75" customHeight="1" spans="1:10">
      <c r="A29" s="226" t="s">
        <v>332</v>
      </c>
      <c r="B29" s="22" t="s">
        <v>409</v>
      </c>
      <c r="C29" s="22" t="s">
        <v>386</v>
      </c>
      <c r="D29" s="22" t="s">
        <v>387</v>
      </c>
      <c r="E29" s="35" t="s">
        <v>420</v>
      </c>
      <c r="F29" s="22" t="s">
        <v>389</v>
      </c>
      <c r="G29" s="35" t="s">
        <v>390</v>
      </c>
      <c r="H29" s="22" t="s">
        <v>369</v>
      </c>
      <c r="I29" s="22" t="s">
        <v>357</v>
      </c>
      <c r="J29" s="35" t="s">
        <v>421</v>
      </c>
    </row>
    <row r="30" ht="18.75" customHeight="1" spans="1:10">
      <c r="A30" s="226" t="s">
        <v>338</v>
      </c>
      <c r="B30" s="22" t="s">
        <v>422</v>
      </c>
      <c r="C30" s="22" t="s">
        <v>352</v>
      </c>
      <c r="D30" s="22" t="s">
        <v>353</v>
      </c>
      <c r="E30" s="35" t="s">
        <v>423</v>
      </c>
      <c r="F30" s="22" t="s">
        <v>355</v>
      </c>
      <c r="G30" s="35" t="s">
        <v>209</v>
      </c>
      <c r="H30" s="22" t="s">
        <v>424</v>
      </c>
      <c r="I30" s="22" t="s">
        <v>357</v>
      </c>
      <c r="J30" s="35" t="s">
        <v>425</v>
      </c>
    </row>
    <row r="31" ht="18.75" customHeight="1" spans="1:10">
      <c r="A31" s="226" t="s">
        <v>338</v>
      </c>
      <c r="B31" s="22" t="s">
        <v>422</v>
      </c>
      <c r="C31" s="22" t="s">
        <v>352</v>
      </c>
      <c r="D31" s="22" t="s">
        <v>353</v>
      </c>
      <c r="E31" s="35" t="s">
        <v>426</v>
      </c>
      <c r="F31" s="22" t="s">
        <v>355</v>
      </c>
      <c r="G31" s="35" t="s">
        <v>427</v>
      </c>
      <c r="H31" s="22" t="s">
        <v>361</v>
      </c>
      <c r="I31" s="22" t="s">
        <v>357</v>
      </c>
      <c r="J31" s="35" t="s">
        <v>428</v>
      </c>
    </row>
    <row r="32" ht="18.75" customHeight="1" spans="1:10">
      <c r="A32" s="226" t="s">
        <v>338</v>
      </c>
      <c r="B32" s="22" t="s">
        <v>422</v>
      </c>
      <c r="C32" s="22" t="s">
        <v>352</v>
      </c>
      <c r="D32" s="22" t="s">
        <v>366</v>
      </c>
      <c r="E32" s="35" t="s">
        <v>429</v>
      </c>
      <c r="F32" s="22" t="s">
        <v>355</v>
      </c>
      <c r="G32" s="35" t="s">
        <v>368</v>
      </c>
      <c r="H32" s="22" t="s">
        <v>369</v>
      </c>
      <c r="I32" s="22" t="s">
        <v>357</v>
      </c>
      <c r="J32" s="35" t="s">
        <v>430</v>
      </c>
    </row>
    <row r="33" ht="18.75" customHeight="1" spans="1:10">
      <c r="A33" s="226" t="s">
        <v>338</v>
      </c>
      <c r="B33" s="22" t="s">
        <v>422</v>
      </c>
      <c r="C33" s="22" t="s">
        <v>352</v>
      </c>
      <c r="D33" s="22" t="s">
        <v>374</v>
      </c>
      <c r="E33" s="35" t="s">
        <v>375</v>
      </c>
      <c r="F33" s="22" t="s">
        <v>376</v>
      </c>
      <c r="G33" s="35" t="s">
        <v>431</v>
      </c>
      <c r="H33" s="22" t="s">
        <v>378</v>
      </c>
      <c r="I33" s="22" t="s">
        <v>357</v>
      </c>
      <c r="J33" s="35" t="s">
        <v>432</v>
      </c>
    </row>
    <row r="34" ht="18.75" customHeight="1" spans="1:10">
      <c r="A34" s="226" t="s">
        <v>338</v>
      </c>
      <c r="B34" s="22" t="s">
        <v>422</v>
      </c>
      <c r="C34" s="22" t="s">
        <v>380</v>
      </c>
      <c r="D34" s="22" t="s">
        <v>404</v>
      </c>
      <c r="E34" s="35" t="s">
        <v>405</v>
      </c>
      <c r="F34" s="22" t="s">
        <v>355</v>
      </c>
      <c r="G34" s="35" t="s">
        <v>433</v>
      </c>
      <c r="H34" s="22"/>
      <c r="I34" s="22" t="s">
        <v>384</v>
      </c>
      <c r="J34" s="35" t="s">
        <v>405</v>
      </c>
    </row>
    <row r="35" ht="18.75" customHeight="1" spans="1:10">
      <c r="A35" s="226" t="s">
        <v>338</v>
      </c>
      <c r="B35" s="22" t="s">
        <v>422</v>
      </c>
      <c r="C35" s="22" t="s">
        <v>386</v>
      </c>
      <c r="D35" s="22" t="s">
        <v>387</v>
      </c>
      <c r="E35" s="35" t="s">
        <v>408</v>
      </c>
      <c r="F35" s="22" t="s">
        <v>389</v>
      </c>
      <c r="G35" s="35" t="s">
        <v>390</v>
      </c>
      <c r="H35" s="22" t="s">
        <v>369</v>
      </c>
      <c r="I35" s="22" t="s">
        <v>357</v>
      </c>
      <c r="J35" s="35" t="s">
        <v>434</v>
      </c>
    </row>
  </sheetData>
  <mergeCells count="10">
    <mergeCell ref="A3:J3"/>
    <mergeCell ref="A4:H4"/>
    <mergeCell ref="A9:A16"/>
    <mergeCell ref="A17:A23"/>
    <mergeCell ref="A24:A29"/>
    <mergeCell ref="A30:A35"/>
    <mergeCell ref="B9:B16"/>
    <mergeCell ref="B17:B23"/>
    <mergeCell ref="B24:B29"/>
    <mergeCell ref="B30:B35"/>
  </mergeCells>
  <printOptions horizontalCentered="1"/>
  <pageMargins left="1" right="1" top="0.75" bottom="0.75" header="0" footer="0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县对下转移支付预算表09-1</vt:lpstr>
      <vt:lpstr>县对下转移支付绩效目标表09-2</vt:lpstr>
      <vt:lpstr>新增资产配置表10</vt:lpstr>
      <vt:lpstr>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2025-03-17T01:25:00Z</dcterms:created>
  <dcterms:modified xsi:type="dcterms:W3CDTF">2025-03-20T07:33:56Z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3B300054B23B48A5BBA2CD8F281E5FF6_13</vt:lpwstr>
  </property>
  <property fmtid="{D5CDD505-2E9C-101B-9397-08002B2CF9AE}" pid="3" name="KSOProductBuildVer">
    <vt:lpwstr>2052-12.1.0.19770</vt:lpwstr>
  </property>
</Properties>
</file>