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<sst xmlns="http://schemas.openxmlformats.org/spreadsheetml/2006/main" count="1518" uniqueCount="525">
  <si>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</si>
  <si>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</si>
  <si>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</si>
  <si>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</si>
  <si>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</si>
  <si>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</si>
  <si>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</si>
  <si>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</si>
  <si>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</si>
  <si>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</si>
  <si>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</si>
  <si>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</si>
  <si>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</si>
  <si>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</si>
  <si>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</si>
  <si>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</si>
  <si>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</si>
  <si>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</si>
  <si>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</si>
  <si>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</si>
  <si>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</si>
  <si>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</si>
  <si>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</si>
  <si>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</si>
  <si>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</si>
  <si>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</si>
  <si>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</si>
  <si>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</si>
  <si>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</si>
  <si>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</si>
  <si>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</si>
  <si>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</si>
  <si>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</si>
  <si>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</si>
  <si>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</si>
  <si>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</si>
  <si>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</si>
  <si>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</si>
  <si>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</si>
  <si>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</si>
  <si>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</si>
  <si>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</si>
  <si>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</si>
  <si>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</si>
  <si>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</si>
  <si>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</si>
  <si>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</si>
  <si>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</si>
  <si>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</si>
  <si>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</si>
  <si>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</si>
  <si>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</si>
  <si>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</si>
  <si>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</si>
  <si>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</si>
  <si>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</si>
  <si>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</si>
  <si>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</si>
  <si>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</si>
  <si>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</si>
  <si>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</si>
  <si>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</si>
  <si>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</si>
  <si>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</si>
  <si>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</si>
  <si>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</si>
  <si>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</si>
  <si>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</si>
  <si>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</si>
  <si>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</si>
  <si>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121</t>
  </si>
  <si>
    <t>沧源佤族自治县自然资源局</t>
  </si>
  <si>
    <t>121001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</si>
  <si>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</si>
  <si>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</si>
  <si>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</si>
  <si>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</si>
  <si>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</si>
  <si>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</si>
  <si>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</si>
  <si>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</si>
  <si>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</si>
  <si>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</si>
  <si>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</si>
  <si>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</si>
  <si>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</si>
  <si>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</si>
  <si>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</si>
  <si>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</si>
  <si>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</si>
  <si>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</si>
  <si>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</si>
  <si>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</si>
  <si>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</si>
  <si>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</si>
  <si>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</si>
  <si>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</si>
  <si>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</si>
  <si>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</si>
  <si>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</si>
  <si>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</si>
  <si>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</si>
  <si>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</si>
  <si>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</si>
  <si>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</si>
  <si>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</si>
  <si>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</si>
  <si>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</si>
  <si>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</si>
  <si>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21208</t>
  </si>
  <si>
    <t>国有土地使用权出让收入安排的支出</t>
  </si>
  <si>
    <t>2120801</t>
  </si>
  <si>
    <t>征地和拆迁补偿支出</t>
  </si>
  <si>
    <t>220</t>
  </si>
  <si>
    <t>自然资源海洋气象等支出</t>
  </si>
  <si>
    <t>22001</t>
  </si>
  <si>
    <t>自然资源事务</t>
  </si>
  <si>
    <t>2200101</t>
  </si>
  <si>
    <t>行政运行</t>
  </si>
  <si>
    <t>2200104</t>
  </si>
  <si>
    <t>自然资源规划及管理</t>
  </si>
  <si>
    <t>2200106</t>
  </si>
  <si>
    <t>自然资源利用与保护</t>
  </si>
  <si>
    <t>2200150</t>
  </si>
  <si>
    <t>事业运行</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</si>
  <si>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</si>
  <si>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</si>
  <si>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</si>
  <si>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</si>
  <si>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</si>
  <si>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</si>
  <si>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</si>
  <si>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</si>
  <si>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</si>
  <si>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</si>
  <si>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</si>
  <si>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</si>
  <si>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</si>
  <si>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</si>
  <si>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</si>
  <si>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</si>
  <si>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</si>
  <si>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</si>
  <si>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</si>
  <si>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</si>
  <si>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</si>
  <si>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</si>
  <si>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</si>
  <si>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</si>
  <si>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</si>
  <si>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</si>
  <si>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</si>
  <si>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</si>
  <si>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</si>
  <si>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</si>
  <si>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</si>
  <si>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</si>
  <si>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</si>
  <si>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</si>
  <si>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</si>
  <si>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</si>
  <si>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</si>
  <si>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</si>
  <si>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</si>
  <si>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</si>
  <si>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</si>
  <si>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</si>
  <si>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</si>
  <si>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</si>
  <si>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</si>
  <si>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</si>
  <si>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</si>
  <si>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</si>
  <si>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</si>
  <si>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</si>
  <si>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</si>
  <si>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</si>
  <si>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</si>
  <si>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</si>
  <si>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</si>
  <si>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</si>
  <si>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</si>
  <si>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</si>
  <si>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</si>
  <si>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</si>
  <si>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</si>
  <si>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</si>
  <si>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</si>
  <si>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</si>
  <si>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</si>
  <si>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</si>
  <si>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</si>
  <si>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</si>
  <si>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</si>
  <si>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</si>
  <si>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</si>
  <si>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</si>
  <si>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</si>
  <si>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</si>
  <si>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</si>
  <si>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</si>
  <si>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</si>
  <si>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</si>
  <si>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</si>
  <si>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</si>
  <si>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</si>
  <si>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</si>
  <si>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</si>
  <si>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</si>
  <si>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</si>
  <si>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</si>
  <si>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</si>
  <si>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</si>
  <si>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</si>
  <si>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</si>
  <si>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</si>
  <si>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</si>
  <si>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</si>
  <si>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530927210000000001927</t>
  </si>
  <si>
    <t>行政人员支出工资</t>
  </si>
  <si>
    <t>30101</t>
  </si>
  <si>
    <t>基本工资</t>
  </si>
  <si>
    <t>530927210000000001928</t>
  </si>
  <si>
    <t>事业人员支出工资</t>
  </si>
  <si>
    <t>30102</t>
  </si>
  <si>
    <t>津贴补贴</t>
  </si>
  <si>
    <t>30103</t>
  </si>
  <si>
    <t>奖金</t>
  </si>
  <si>
    <t>530927231100001411317</t>
  </si>
  <si>
    <t>绩效考核奖励（2017年提高标准部分）</t>
  </si>
  <si>
    <t>30107</t>
  </si>
  <si>
    <t>绩效工资</t>
  </si>
  <si>
    <t>530927231100001411300</t>
  </si>
  <si>
    <t>绩效工资（2017年提高标准部分）</t>
  </si>
  <si>
    <t>530927210000000001929</t>
  </si>
  <si>
    <t>社会保障缴费</t>
  </si>
  <si>
    <t>30108</t>
  </si>
  <si>
    <t>机关事业单位基本养老保险缴费</t>
  </si>
  <si>
    <t>30110</t>
  </si>
  <si>
    <t>职工基本医疗保险缴费</t>
  </si>
  <si>
    <t>30112</t>
  </si>
  <si>
    <t>其他社会保障缴费</t>
  </si>
  <si>
    <t>530927210000000001930</t>
  </si>
  <si>
    <t>30113</t>
  </si>
  <si>
    <t>530927210000000001937</t>
  </si>
  <si>
    <t>一般公用经费</t>
  </si>
  <si>
    <t>30201</t>
  </si>
  <si>
    <t>办公费</t>
  </si>
  <si>
    <t>30211</t>
  </si>
  <si>
    <t>差旅费</t>
  </si>
  <si>
    <t>530927241100002319043</t>
  </si>
  <si>
    <t>公务接待费（公用经费）</t>
  </si>
  <si>
    <t>30217</t>
  </si>
  <si>
    <t>30206</t>
  </si>
  <si>
    <t>电费</t>
  </si>
  <si>
    <t>30205</t>
  </si>
  <si>
    <t>水费</t>
  </si>
  <si>
    <t>530927221100000257605</t>
  </si>
  <si>
    <t>工会经费</t>
  </si>
  <si>
    <t>30228</t>
  </si>
  <si>
    <t>530927210000000001933</t>
  </si>
  <si>
    <t>公务用车运行维护费</t>
  </si>
  <si>
    <t>30231</t>
  </si>
  <si>
    <t>530927210000000001935</t>
  </si>
  <si>
    <t>公务交通补贴</t>
  </si>
  <si>
    <t>30239</t>
  </si>
  <si>
    <t>其他交通费用</t>
  </si>
  <si>
    <t>530927210000000001931</t>
  </si>
  <si>
    <t>离退休费</t>
  </si>
  <si>
    <t>30302</t>
  </si>
  <si>
    <t>退休费</t>
  </si>
  <si>
    <t>530927241100002317282</t>
  </si>
  <si>
    <t>机关事业单位职工及军人抚恤补助</t>
  </si>
  <si>
    <t>30304</t>
  </si>
  <si>
    <t>抚恤金</t>
  </si>
  <si>
    <t>530927231100001340151</t>
  </si>
  <si>
    <t>其他村（社区）岗位人员</t>
  </si>
  <si>
    <t>30305</t>
  </si>
  <si>
    <t>生活补助</t>
  </si>
  <si>
    <t>预算05-1表</t>
  </si>
  <si>
    <t>项目分类</t>
  </si>
  <si>
    <t>项目单位</t>
  </si>
  <si>
    <t>经济科目编码</t>
  </si>
  <si>
    <t>经济科目名称</t>
  </si>
  <si>
    <t>本年拨款</t>
  </si>
  <si>
    <t>其中：本次下达</t>
  </si>
  <si>
    <t>沧源县土地补偿费专项资金</t>
  </si>
  <si>
    <t>民生类</t>
  </si>
  <si>
    <t>530927251100003757307</t>
  </si>
  <si>
    <t>31009</t>
  </si>
  <si>
    <t>土地补偿</t>
  </si>
  <si>
    <t>沧源佤自治县地质灾害监测员补助专项经费</t>
  </si>
  <si>
    <t>专项业务类</t>
  </si>
  <si>
    <t>530927251100003785748</t>
  </si>
  <si>
    <t>沧源佤族自治县地质灾害治理工程项目县级配套专项经费</t>
  </si>
  <si>
    <t>530927251100003785799</t>
  </si>
  <si>
    <t>31005</t>
  </si>
  <si>
    <t>基础设施建设</t>
  </si>
  <si>
    <t>沧源佤族自治县县城控制性详细规划专项1资金</t>
  </si>
  <si>
    <t>530927241100002305070</t>
  </si>
  <si>
    <t>30227</t>
  </si>
  <si>
    <t>委托业务费</t>
  </si>
  <si>
    <t>沧源佤族自治县自然资源局城乡建设用地增减挂钩项目专项经费</t>
  </si>
  <si>
    <t>530927251100003783121</t>
  </si>
  <si>
    <t>耕地流出问题排查整改专项资金</t>
  </si>
  <si>
    <t>530927251100003785855</t>
  </si>
  <si>
    <t>30216</t>
  </si>
  <si>
    <t>培训费</t>
  </si>
  <si>
    <t>30226</t>
  </si>
  <si>
    <t>劳务费</t>
  </si>
  <si>
    <t>卫片执法经费</t>
  </si>
  <si>
    <t>530927251100003757317</t>
  </si>
  <si>
    <t>预算05-2表</t>
  </si>
  <si>
    <t>单位名称、项目名称</t>
  </si>
  <si>
    <t>项目年度绩效目标</t>
  </si>
  <si>
    <t>一级指标</t>
  </si>
  <si>
    <t>二级指标</t>
  </si>
  <si>
    <t>三级指标</t>
  </si>
  <si>
    <t>指标性质</t>
  </si>
  <si>
    <t>指标值</t>
  </si>
  <si>
    <t>度量单位</t>
  </si>
  <si>
    <t>指标属性</t>
  </si>
  <si>
    <t>指标内容</t>
  </si>
  <si>
    <t>为认真贯彻执行党的十九大和习近平总书记在中央财经委员会第三次会议上关于加强地质灾害防治、建立高效科学的自然灾害防治体系的讲话精神以及《国务院关于加强地质灾害防治工作的决定》（国发〔2011〕20号）等要求，按临财建联发（2012）153号（2012年省级地质灾害资金）、临财建联发（2014）1号、临财建联发（2013）211号、临财建联发（2016）23号2014-2015地灾省级缺块补助资金、临财建联发（2016）150号、临财建联发（2017）92号、临财建联发（2018）94号、临财资环联发（2019）33号、临财资环联发（2020）3号、临财资环联发（2020）78号、临财资环联发（2022）9号、临财资环联发（2024）21号文件，云南省地质灾害防治项目管理办法，云南省地质灾害防治专项资金管理办法，开展云南省临沧市沧源佤族自治县地质灾害治理工程建设项目工作。
项目主要内容
1、滑坡防治工程：涉及滑坡调查评估、岩质边坡加固、地下排水、表面排水、生态植被恢复等。
2、崩塌防治工程：包括崩塌体排除、清理及加固工程，设置网柵、锚杆、桩墙等，土质边坡的刷墙、覆膜、植草等。
3、泥石流防治工程：包括泥石流产状区治理、输沙区断流拦砂工程，设置拦网、格板、沉淀池、封堵工程等。</t>
  </si>
  <si>
    <t>产出指标</t>
  </si>
  <si>
    <t>数量指标</t>
  </si>
  <si>
    <t>治理隐患点数</t>
  </si>
  <si>
    <t>&gt;=</t>
  </si>
  <si>
    <t>35</t>
  </si>
  <si>
    <t>个</t>
  </si>
  <si>
    <t>定量指标</t>
  </si>
  <si>
    <t>反映治理隐患点数情况</t>
  </si>
  <si>
    <t>为认真贯彻执行党的十九大和习近平总书记在中央财经委员会第三次会议上关于加强地质灾害防治、建立高效科学的自然灾害防治体系的重要讲话精神以及《国务院关于加强地质灾害防治工作的决定》（国发〔2011〕20号）等要求，按临财建联发（2012）153号（2012年省级地质灾害资金）、临财建联发（2014）1号、临财建联发（2013）211号、临财建联发（2016）23号2014-2015地灾省级缺块补助资金、临财建联发（2016）150号、临财建联发（2017）92号、临财建联发（2018）94号、临财资环联发（2019）33号、临财资环联发（2020）3号、临财资环联发（2020）78号、临财资环联发（2022）9号、临财资环联发（2024）21号文件，云南省地质灾害防治项目管理办法，云南省地质灾害防治专项资金管理办法，开展云南省临沧市沧源佤族自治县地质灾害治理工程建设项目工作。
项目主要内容
1、滑坡防治工程：涉及滑坡调查评估、岩质边坡加固、地下排水、表面排水、生态植被恢复等。
2、崩塌防治工程：包括崩塌体排除、清理及加固工程，设置网柵、锚杆、桩墙等，土质边坡的刷墙、覆膜、植草等。
3、泥石流防治工程：包括泥石流产状区治理、输沙区断流拦砂工程，设置拦网、格板、沉淀池、封堵工程等。</t>
  </si>
  <si>
    <t>质量指标</t>
  </si>
  <si>
    <t>项目验收合格率</t>
  </si>
  <si>
    <t>=</t>
  </si>
  <si>
    <t>100</t>
  </si>
  <si>
    <t>%</t>
  </si>
  <si>
    <t>反映项目验收合格率情况</t>
  </si>
  <si>
    <t>时效指标</t>
  </si>
  <si>
    <t>项目完成及时率</t>
  </si>
  <si>
    <t>反映项目完成及时率情况</t>
  </si>
  <si>
    <t>效益指标</t>
  </si>
  <si>
    <t>经济效益</t>
  </si>
  <si>
    <t>减少经济损失</t>
  </si>
  <si>
    <t>293060</t>
  </si>
  <si>
    <t>万元</t>
  </si>
  <si>
    <t>反映减少经济损失情况</t>
  </si>
  <si>
    <t>社会效益</t>
  </si>
  <si>
    <t>提高地质灾害防治工作效率</t>
  </si>
  <si>
    <t>提升</t>
  </si>
  <si>
    <t>定性指标</t>
  </si>
  <si>
    <t>反映提高地质灾害防治工作效率情况</t>
  </si>
  <si>
    <t>提升灾情处置效率</t>
  </si>
  <si>
    <t>反映提升灾情处置效率情况</t>
  </si>
  <si>
    <t>降低地质灾害带来的人员伤亡和财产损失</t>
  </si>
  <si>
    <t>降低</t>
  </si>
  <si>
    <t>反映降低地质灾害带来的人员伤亡和财产损失情况</t>
  </si>
  <si>
    <t>满意度指标</t>
  </si>
  <si>
    <t>服务对象满意度</t>
  </si>
  <si>
    <t>服务区域受益人群满意度</t>
  </si>
  <si>
    <t>95</t>
  </si>
  <si>
    <t>反映服务区域受益人群满意度情况</t>
  </si>
  <si>
    <t>项目立项背景：为贯彻落实国家和我省深化“放管服”改革以及巩固拓展脱贫攻坚成果同乡村振兴有效衔接的有关要求，切实做好增减挂钩项目审查报批工作，结合我省实际，制定了《云南省城乡建设用地增减挂钩项目实施方案审批管理细则(2022年修订)》(以下简称《细则》)，经2022年第29次厅党组会审议通过，2020年6月28日下发的《云南省城乡建设用地增减挂钧项目实施方案审批管理细则(试行)》(云自然资[2020] 102号)停止执行。
项目范围及内容：该项目包含4个项目，2018年获批2个涉及的10个乡镇55个村的易地扶贫搬迁居民点、农村空闲地以及废弃的采矿用地共77个地块组成项目拆旧区，全县52个点（包括4个基础设施）组成项目的
建新区；2023年实施的2个涉及6个乡镇16个村，农村空闲地以及废弃的采矿用地共77个地块组成项目拆旧区通过对拆旧区的建设用地复垦为耕地、其他农用地，有效增加农用地面积，保证项目区内各类土地面积平衡的基础上，实现耕地面积增加、耕地质量提高、建设用地节约集约利用和城乡用地布局更加合理，盘活农村建设用地指标、发挥土地效能、减少闲置浪费、推动易地扶贫搬迁，保障社会经济发展对土地资源的需求，同时项目产生的节余指标进行公开交易流转，产生的收益用于支持脱贫攻坚工作。
主要内容：增减挂钩项目实施方案包括拆旧复垦方案和建新方案；拆旧复垦方案是指用本县范围内的拆旧地块所编制的方案；建新方案是指使用自有或购买的节余指标保障建新地块用地编制的方案。根据国家有关规定，依据各处（室、局）职能职责，按照各司其职、各负其责、加强沟通 、主动协调  的原则由审查专班对报件资料进行审查。对只有拆旧区或建新区的方案，不涉及该区块审查事项的业务类，不再参与该方案的预审 ， 审查意见默认为“ 不涉及本业务类审查事项 ”。</t>
  </si>
  <si>
    <t>拆旧区及建新区面积</t>
  </si>
  <si>
    <t>50.2999</t>
  </si>
  <si>
    <t>公顷</t>
  </si>
  <si>
    <t>应拆旧区及建新区面积情况</t>
  </si>
  <si>
    <t>项目立项背景：为贯彻落实国家和我省深化“放管服”改革以及巩固拓展脱贫攻坚成果同乡村振兴有效衔接的有关要求，切实做好增减挂钩项目审查报批工作，结合我省实际，制定了《云南省城乡建设用地增减挂钩项目实施方案审批管理细则(2022年修订)》(以下简称《细则》)，经2022年第29次厅党组会审议通过，2020年6月28日下发的《云南省城乡建设用地增减挂钧项目实施方案审批管理细则(试行)》(云自然资[2020] 102号)停止执行。
项目范围及内容：该项目包含4个项目，2018年获批2个涉及的10个乡镇55个村的易地扶贫搬迁居民点、农村空闲地以及废弃的采矿用地共77个地块组成项目拆旧区，全县52个点（包括4个基础设施）组成项目的
建新区；2023年实施的2个涉及6个乡镇16个村，农村空闲地以及废弃的采矿用地共77个地块组成项目拆旧区通过对拆旧区的建设用地复垦为耕地、其他农用地，有效增加农用地面积，保证项目区内各类土地面积平衡的基础上，实现耕地面积增加、耕地质量提高、建设用地节约集约利用和城乡用地布局更加合理，盘活农村建设用地指标、发挥土地效能、减少闲置浪费、推动易地扶贫搬迁，保障社会经济发展对土地资源的需求，同时项目产生的节余指标进行公开交易流转，产生的收益用于支持扶贫攻坚工作。
主要内容：增减挂钩项目实施方案包括拆旧复垦方案和建新方案；拆旧复垦方案是指用本县范围内的拆旧地块所编制的方案；建新方案是指使用自有或购买的节余指标保障建新地块用地编制的方案。根据新修改的《土地管理法》和国家有关规定，依据各处（室、局）职能职责，按照各司其职、各负其责、加强沟通 、主动协调  的原则由审查专班对报件资料进行审查。对只有拆旧区或建新区的方案，不涉及该区块审查事项的业务类，不再参与该方案的预审 ， 审查意见默认为“ 不涉及本业务类审查事项 ”。</t>
  </si>
  <si>
    <t>完成省、市验收合格率</t>
  </si>
  <si>
    <t>反映完成省、市验收合格率情况</t>
  </si>
  <si>
    <t>项目完成时限</t>
  </si>
  <si>
    <t>&lt;=</t>
  </si>
  <si>
    <t>1.0</t>
  </si>
  <si>
    <t>年</t>
  </si>
  <si>
    <t>反映项目完成时限情况</t>
  </si>
  <si>
    <t>成本指标</t>
  </si>
  <si>
    <t>经济成本指标</t>
  </si>
  <si>
    <t>835.82</t>
  </si>
  <si>
    <t>反映经济成本指标情况</t>
  </si>
  <si>
    <t>实现耕地面积增加、耕地质量提高</t>
  </si>
  <si>
    <t>提高</t>
  </si>
  <si>
    <t>反映实现耕地面积增加、耕地质量提高情况</t>
  </si>
  <si>
    <t xml:space="preserve"> 涉及的乡镇、村、组及群众满意度</t>
  </si>
  <si>
    <t xml:space="preserve">  反映涉及的乡镇、村、组及群众满意度情况</t>
  </si>
  <si>
    <t>1.组织开展自然资源部下发卫片图斑的实地核查、内业比对、数据录入和违法用地用矿查处、整改，并对核查、填报数据真实性、准确性负责。每个月 1 次 2.可视情自行组织开展县级卫片检查  3.做好日常执法监管工作 综合应用卫片成果和违法行为处理信息系统（综合统计）数据成果，评估乡镇年度自然资源管理秩序状况 1 次 4.提请县人民政府对自然资源管理秩序混乱、违法用地用矿情况严重的乡镇开展约谈  5.要以规范查处违法行为和推动查处整改落实到位为重点，督促县人民政府积极采取措施，消除自然资源违法状态 6.通过自然资源卫片执法检查项目，将违法行为发现在初始，解决在萌芽为自然资源科学监管、快速决策提供依据不断促进自然资源监管的信息化、规范化和科学化提高自然资源的管理与服务水平。通过对卫片执法图斑的核查、查处、整改，达到合理合法规范化开采资源，提高企业产值效能，进一步加大地方税收缴纳入库的目的</t>
  </si>
  <si>
    <t>图斑核查数据</t>
  </si>
  <si>
    <t>反映图斑核查数据情况</t>
  </si>
  <si>
    <t>图斑核查通过率</t>
  </si>
  <si>
    <t>90</t>
  </si>
  <si>
    <t>反映图斑核查通过率情况</t>
  </si>
  <si>
    <t>月清确认时限</t>
  </si>
  <si>
    <t>每月最后 1 天</t>
  </si>
  <si>
    <t>天</t>
  </si>
  <si>
    <t>反映月清确认时限情况</t>
  </si>
  <si>
    <t>2.00</t>
  </si>
  <si>
    <t>同等工作量较上一年度节约成本率</t>
  </si>
  <si>
    <t>挽回国家资源和经济损失</t>
  </si>
  <si>
    <t>50</t>
  </si>
  <si>
    <t>反映挽回国家资源和经济损失情况</t>
  </si>
  <si>
    <t>违法行为责停率</t>
  </si>
  <si>
    <t>反映违法行为责停率情况</t>
  </si>
  <si>
    <t>可持续影响</t>
  </si>
  <si>
    <t>违法案件查处整改到位率</t>
  </si>
  <si>
    <t>70</t>
  </si>
  <si>
    <t>反映违法案件查处整改到位率情况</t>
  </si>
  <si>
    <t>社会公众满意度</t>
  </si>
  <si>
    <t>85</t>
  </si>
  <si>
    <t>反映社会公众对卫片执法工作满意度调查评价情况</t>
  </si>
  <si>
    <t>完成建设规模46000亩，完成土地平整工程24000亩、灌溉与排水工程管道安装50千米、田间道路工程道路60千米。通过项目实施，预计可新增耕地约24000亩，新增水田约10000亩，可推动农业生产的可持续发展，带动我县的经济发展，社会效益明显。通过引入推广现代化的农田灌溉、交通等设施和规模化经营、集约化管理的思路，引导全县或更多范围农业建设向田园化方向发展，改进农业耕作方式，提高农业生产力水平，提高土地资产效能，提高节水、节土，保护和建设生态意识，促进农业产业结构调整，改善农民生活和居住条件，营造良好的工农业生产、社会经济可持续发展基础。项目区通过实施土地整理后，预计可新增粮食产能约1110万公斤，可新增产值约9000万元，年产量、年产值及年净利润都有很大幅度的提高，农业生产条件明显改善，有力促进了当地农村经济的发展。</t>
  </si>
  <si>
    <t>土地平整数量</t>
  </si>
  <si>
    <t>24000</t>
  </si>
  <si>
    <t>亩</t>
  </si>
  <si>
    <t>灌溉与排水工程管道完成量</t>
  </si>
  <si>
    <t>50000</t>
  </si>
  <si>
    <t>米</t>
  </si>
  <si>
    <t>田间道路完成量</t>
  </si>
  <si>
    <t>60000</t>
  </si>
  <si>
    <t>项目验收合格率，田间道路通行通畅率，渠道、管道通水率</t>
  </si>
  <si>
    <t>273641400</t>
  </si>
  <si>
    <t>元</t>
  </si>
  <si>
    <t>预算书，合同书具体要求指标</t>
  </si>
  <si>
    <t>年产量、年产值及年净利润提高，农业生产条件明显改善，促进当地农村经济的发展</t>
  </si>
  <si>
    <t>改善农业生产、生活条件；增加耕地面积，提高耕地质量。</t>
  </si>
  <si>
    <t>增加，改善</t>
  </si>
  <si>
    <t>生态效益</t>
  </si>
  <si>
    <t>改善土、水、肥和交通条件，减少水土流失，有效保护野生物种，调节气候、涵养水分，减少水污染，干旱、洪涝等出现频率降低</t>
  </si>
  <si>
    <t>项目区群众对项目的满意度</t>
  </si>
  <si>
    <t>为认真落实耕地保护目标责任，中央及云南省先后出台了《自然资源部农业农村部国家林业和草原局关于严格耕地用途管制有关问题的通知》（自然资发〔2021〕166号）、《云南省自然资源厅云南省林业和草原局关于统筹做好国土空间规划和新一轮林地保护利用规划衔接协调的通知》（云自然资〔2021〕77号）、《云南省自然资源厅云南省农业农村厅云南省林业和草原局关于严格耕地用途管制的实施意见》（云自然资〔2022〕1号）、云南省自然资源厅云南省林业和草原局关于开展耕地和林地后备资源补充空间划定有关工作的函》（云自然资函〔2023〕59号）、《自然资源部国家林业和草原局关于以第三次全国国土调查成果为基础明确林地管理边界规范林地管理的通知》（自然资发〔2023〕53号）等相关文件等系列文件，对耕地保护和占补平衡提出新要求、呈现出一批新特点。
随着相关政策的出台，开展土地整治项目将会对我县实现耕地占补平衡，满足经济建设发展对耕地的需求，增加有效耕地面积,提高耕地质量，保障国家粮食安全，助力乡村振兴发展，增加县级财政收益具有非凡的重大意义。
（二）项目范围及内容
项目计划整改面积11657.73亩。项目范围为沧源自治县境内，项目整改主要分为一般耕地和永久基本农田，整改方式主要包括就地恢复和异地补足。</t>
  </si>
  <si>
    <t>完成耕地流出问题排查整改面积</t>
  </si>
  <si>
    <t>11657.73</t>
  </si>
  <si>
    <t>反映完成耕地流出问题排查整改面积情况</t>
  </si>
  <si>
    <t>为认真落实耕地保护目标责任，中央及云南省先后出台了《自然资源部农业农村部国家林业和草原局关于严格耕地用途管制有关问题的通知》（自然资发〔2021〕166号）、《云南省自然资源厅云南省林业和草原局关于统筹做好国土空间规划和新一轮林地保护利用规划衔接协调的通知》（云自然资〔2021〕77号）、《云南省自然资源厅云南省农业农村厅云南省林业和草原局关于严格耕地用途管制的实施意见》（云自然资〔2022〕1号）、云南省自然资源厅云南省林业和草原局关于开展耕地和林地后备资源补充空间划定有关工作的函》（云自然资函〔2023〕59号）、《自然资源部国家林业和草原局关于以第三次全国国土调查成果为基础明确林地管理边界规范林地管理的通知》（自然资发〔2023〕53号）等相关文件等系列文件，对耕地保护和占补平衡提出新要求、呈现出一批新特点。
随着相关政策的出台，开展土地整治项目将会对我县实现耕地占补平衡，满足经济建设发展对耕地的需求，增加有效耕地面积,提高耕地质量，保障国家粮食安全，助力乡村振兴发展，巩固脱贫攻坚成果，增加县级财政收益具有非凡的重大意义。
（二）项目范围及内容
项目计划整改面积11657.73亩。项目范围为沧源自治县境内，项目整改主要分为一般耕地和永久基本农田，整改方式主要包括就地恢复和异地补足。</t>
  </si>
  <si>
    <t>成果通过省级审核面积</t>
  </si>
  <si>
    <t>反映成果通过省级审核面积情况</t>
  </si>
  <si>
    <t>耕地流出问题整改时限</t>
  </si>
  <si>
    <t>月</t>
  </si>
  <si>
    <t>反映耕地流出问题整改时限情况</t>
  </si>
  <si>
    <t>确保耕地保有量稳中有增</t>
  </si>
  <si>
    <t>反映确保耕地保有量稳中有增情况</t>
  </si>
  <si>
    <t>反映社会公众满意度情况</t>
  </si>
  <si>
    <t>为认真贯彻执行党的十九大和习近平总书记在中央财经委员会第三次会议上关于加强地质灾害防治、建立高效科学的自然灾害防治体系的讲话精神以及《国务院关于加强地质灾害防治工作的决定》（国发〔2011〕20号）等要求，按云国土资[2014]28号文“省国土资源厅 云南省财政厅关于印发《云南省地质灾害监测员和监测补助管理办法的通知》的通知”要求，开展云南省临沧市沧源佤族自治县地质灾害防治监测员服务工作。
1、定期监测与巡查 ：每年汛期（5月1日至10月31日）对所负责的地质灾害隐患点进行定点监测和定时巡查，并做好详细记录。非汛期（11月1日至次年4月30日）期间，每5天至少开展1次以上巡查监测；汛期（5月1日至9月30日）期间，每三天至少开展2次以上巡查。
2、及时报告与报警 ：定时向村委会、乡镇自然资源所和乡人民政府报告监测、巡查和记录情况。在地质灾害隐患点出现险情时，及时发出规定的报警信号，并协助当地政府组织群众转移避险。
3、速报内容 ：地质灾害发生的地点、时间、原因、类型、规模，涉及范围，造成的人员伤亡和财产损失情况，发展趋势，以及当地政府已采取的措施等。
4、宣传与培训 ：负责向受地质灾害隐患点威胁的机关、学校、厂矿、村民发放《滑坡泥石流等地质灾害避险明白卡》及自然资源部门下发的其他有关宣传资料，宣传地质灾害防灾减灾常识。
5、数据记录与分析 ：建立监测站点，安装各类监测仪器（如地震仪、地下水位监测仪等），定期收集和分析监测数据，确保数据的准确性和及时性。</t>
  </si>
  <si>
    <t>年度地质灾害宣传培训人数</t>
  </si>
  <si>
    <t>人</t>
  </si>
  <si>
    <t>反映年度地质灾害宣传培训人数情况</t>
  </si>
  <si>
    <t>为认真贯彻执行党的十九大和习近平总书记在中央财经委员会第三次会议上关于加强地质灾害防治、建立高效科学的自然灾害防治体系的重要讲话精神以及《国务院关于加强地质灾害防治工作的决定》（国发〔2011〕20号）等要求，按云国土资[2014]28号文“省国土资源厅 云南省财政厅关于印发《云南省地质灾害监测员和监测补助管理办法的通知》的通知”要求，开展云南省临沧市沧源佤族自治县地质灾害防治监测员服务工作。
1、定期监测与巡查 ：每年汛期（5月1日至10月31日）对所负责的地质灾害隐患点进行定点监测和定时巡查，并做好详细记录。非汛期（11月1日至次年4月30日）期间，每5天至少开展1次以上巡查监测；汛期（5月1日至9月30日）期间，每三天至少开展2次以上巡查。
2、及时报告与报警 ：定时向村委会、乡镇自然资源所和乡人民政府报告监测、巡查和记录情况。在地质灾害隐患点出现险情时，及时发出规定的报警信号，并协助当地政府组织群众转移避险。
3、速报内容 ：地质灾害发生的地点、时间、原因、类型、规模，涉及范围，造成的人员伤亡和财产损失情况，发展趋势，以及当地政府已采取的措施等。
4、宣传与培训 ：负责向受地质灾害隐患点威胁的机关、学校、厂矿、村民发放《滑坡泥石流等地质灾害避险明白卡》及自然资源部门下发的其他有关宣传资料，宣传地质灾害防灾减灾常识。
5、数据记录与分析 ：建立监测站点，安装各类监测仪器（如地震仪、地下水位监测仪等），定期收集和分析监测数据，确保数据的准确性和及时性。</t>
  </si>
  <si>
    <t>每月县级灾（险）情报送次数</t>
  </si>
  <si>
    <t>12</t>
  </si>
  <si>
    <t>次</t>
  </si>
  <si>
    <t>反映每月县级灾（险）情报送次数情况</t>
  </si>
  <si>
    <t>县区地质灾害群防群测人员配备数量</t>
  </si>
  <si>
    <t>反映县区地质灾害群防群测人员配备数量情况</t>
  </si>
  <si>
    <t>新增隐患点录入完成率</t>
  </si>
  <si>
    <t>反映新增隐患点录入完成率情况</t>
  </si>
  <si>
    <t>隐患点“三查”完成率</t>
  </si>
  <si>
    <t>反映隐患点“三查”完成率情况</t>
  </si>
  <si>
    <t>每月县灾（险）情报送及时率</t>
  </si>
  <si>
    <t>反映每月县灾（险）情报送及时率情况</t>
  </si>
  <si>
    <t>县灾（险）情应急响应及时率</t>
  </si>
  <si>
    <t>反映县灾（险）情应急响应及时率情况</t>
  </si>
  <si>
    <t>全年成功避免财产损失</t>
  </si>
  <si>
    <t>3.00</t>
  </si>
  <si>
    <t>反映全年成功避免财产损失情况</t>
  </si>
  <si>
    <t>降低人员伤亡和财产损失</t>
  </si>
  <si>
    <t>反映降低人员伤亡和财产损失情况</t>
  </si>
  <si>
    <t>为切实做好被征地农民社会保障工作，根据相关规定足额缴纳被征地农民养老保障金费用，保障被征地农民养老保障权益。完成勐角乡翁丁村，勐角村，勐甘村勐董镇帕良村，龙乃村，永和社区，勐董社区，坝卡村，白塔社区，达董村等9个村组社区共计2964.307亩土地用于保障性住房建设及城市建设的补偿费支出。通过每年支付513.47万元补偿费，保障被征地农民基本生活，促进社会经济可持续发展，改善被征地农户生产生活条件。</t>
  </si>
  <si>
    <t>保障性住房建设及城市建设补偿土地面积</t>
  </si>
  <si>
    <t>2964.31</t>
  </si>
  <si>
    <t>反映保障性住房建设及城市建设补偿土地面积情况</t>
  </si>
  <si>
    <t>支付被征地农户补偿费比例</t>
  </si>
  <si>
    <t>反映支付被征地农户补偿费比例情况</t>
  </si>
  <si>
    <t>城市规划区内农户土地补偿足额支付率</t>
  </si>
  <si>
    <t>反映城市规划区内农户土地补偿足额支付率情况</t>
  </si>
  <si>
    <t>土地补偿支付及时率</t>
  </si>
  <si>
    <t>1.00</t>
  </si>
  <si>
    <t>反映土地补偿支付及时率情况</t>
  </si>
  <si>
    <t>513.47</t>
  </si>
  <si>
    <t>改善生产生活条件</t>
  </si>
  <si>
    <t>改善</t>
  </si>
  <si>
    <t>反映改善生产生活条件情况</t>
  </si>
  <si>
    <t>保障被征地农民基本生活</t>
  </si>
  <si>
    <t>保障</t>
  </si>
  <si>
    <t>反映保障被征地农民基本生活情况</t>
  </si>
  <si>
    <t>被征地农民满意度</t>
  </si>
  <si>
    <t>98</t>
  </si>
  <si>
    <t>反映被征地农民满意度情况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</si>
  <si>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</si>
  <si>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</si>
  <si>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</si>
  <si>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</si>
  <si>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</si>
  <si>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</si>
  <si>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</si>
  <si>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</si>
  <si>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</si>
  <si>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</si>
  <si>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</si>
  <si>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</si>
  <si>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</si>
  <si>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</si>
  <si>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注：2025年本单位此表无预算数据，故本表为空表。</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</si>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</sst>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numFmts count="9">
    <numFmt numFmtId="176" formatCode="#,##0.00;\-#,##0.00;;@"/>
    <numFmt numFmtId="177" formatCode="yyyy\-mm\-dd\ hh:mm:ss"/>
    <numFmt numFmtId="41" formatCode="_ * #,##0_ ;_ * \-#,##0_ ;_ * &quot;-&quot;_ ;_ @_ "/>
    <numFmt numFmtId="44" formatCode="_ &quot;￥&quot;* #,##0.00_ ;_ &quot;￥&quot;* \-#,##0.00_ ;_ &quot;￥&quot;* &quot;-&quot;??_ ;_ @_ "/>
    <numFmt numFmtId="43" formatCode="_ * #,##0.00_ ;_ * \-#,##0.00_ ;_ * &quot;-&quot;??_ ;_ @_ "/>
    <numFmt numFmtId="178" formatCode="yyyy\-mm\-dd"/>
    <numFmt numFmtId="179" formatCode="#,##0;\-#,##0;;@"/>
    <numFmt numFmtId="42" formatCode="_ &quot;￥&quot;* #,##0_ ;_ &quot;￥&quot;* \-#,##0_ ;_ &quot;￥&quot;* &quot;-&quot;_ ;_ @_ "/>
    <numFmt numFmtId="180" formatCode="hh:mm:ss"/>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0"/>
      <name val="宋体"/>
      <charset val="0"/>
      <scheme val="minor"/>
    </font>
    <font>
      <sz val="11"/>
      <color rgb="FF9C6500"/>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bgColor indexed="64"/>
      </patternFill>
    </fill>
    <fill>
      <patternFill patternType="solid">
        <fgColor theme="7"/>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alignment vertical="top"/>
      <protection locked="0"/>
    </xf>
    <xf numFmtId="0" fontId="7" fillId="0" borderId="0">
      <alignment vertical="top"/>
      <protection locked="0"/>
    </xf>
    <xf numFmtId="179" fontId="7" fillId="0" borderId="4">
      <alignment horizontal="right" vertical="center"/>
    </xf>
    <xf numFmtId="177" fontId="7" fillId="0" borderId="4">
      <alignment horizontal="right" vertical="center"/>
    </xf>
    <xf numFmtId="178" fontId="7" fillId="0" borderId="4">
      <alignment horizontal="right" vertical="center"/>
    </xf>
    <xf numFmtId="0" fontId="30" fillId="22" borderId="0" applyNumberFormat="0" applyBorder="0" applyAlignment="0" applyProtection="0">
      <alignment vertical="center"/>
    </xf>
    <xf numFmtId="0" fontId="32" fillId="17" borderId="0" applyNumberFormat="0" applyBorder="0" applyAlignment="0" applyProtection="0">
      <alignment vertical="center"/>
    </xf>
    <xf numFmtId="0" fontId="32" fillId="31" borderId="0" applyNumberFormat="0" applyBorder="0" applyAlignment="0" applyProtection="0">
      <alignment vertical="center"/>
    </xf>
    <xf numFmtId="0" fontId="30" fillId="33"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6" borderId="0" applyNumberFormat="0" applyBorder="0" applyAlignment="0" applyProtection="0">
      <alignment vertical="center"/>
    </xf>
    <xf numFmtId="0" fontId="32" fillId="28" borderId="0" applyNumberFormat="0" applyBorder="0" applyAlignment="0" applyProtection="0">
      <alignment vertical="center"/>
    </xf>
    <xf numFmtId="0" fontId="32" fillId="23" borderId="0" applyNumberFormat="0" applyBorder="0" applyAlignment="0" applyProtection="0">
      <alignment vertical="center"/>
    </xf>
    <xf numFmtId="0" fontId="32" fillId="20" borderId="0" applyNumberFormat="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10" fontId="7" fillId="0" borderId="4">
      <alignment horizontal="right" vertical="center"/>
    </xf>
    <xf numFmtId="176" fontId="7" fillId="0" borderId="4">
      <alignment horizontal="right" vertical="center"/>
    </xf>
    <xf numFmtId="0" fontId="39" fillId="13" borderId="18" applyNumberFormat="0" applyAlignment="0" applyProtection="0">
      <alignment vertical="center"/>
    </xf>
    <xf numFmtId="0" fontId="48" fillId="0" borderId="14" applyNumberFormat="0" applyFill="0" applyAlignment="0" applyProtection="0">
      <alignment vertical="center"/>
    </xf>
    <xf numFmtId="0" fontId="44" fillId="21" borderId="17" applyNumberFormat="0" applyAlignment="0" applyProtection="0">
      <alignment vertical="center"/>
    </xf>
    <xf numFmtId="0" fontId="49" fillId="0" borderId="0" applyNumberFormat="0" applyFill="0" applyBorder="0" applyAlignment="0" applyProtection="0">
      <alignment vertical="center"/>
    </xf>
    <xf numFmtId="0" fontId="42" fillId="10" borderId="19" applyNumberFormat="0" applyAlignment="0" applyProtection="0">
      <alignment vertical="center"/>
    </xf>
    <xf numFmtId="0" fontId="32" fillId="25" borderId="0" applyNumberFormat="0" applyBorder="0" applyAlignment="0" applyProtection="0">
      <alignment vertical="center"/>
    </xf>
    <xf numFmtId="0" fontId="32" fillId="14" borderId="0" applyNumberFormat="0" applyBorder="0" applyAlignment="0" applyProtection="0">
      <alignment vertical="center"/>
    </xf>
    <xf numFmtId="42" fontId="34" fillId="0" borderId="0" applyFont="0" applyFill="0" applyBorder="0" applyAlignment="0" applyProtection="0">
      <alignment vertical="center"/>
    </xf>
    <xf numFmtId="49" fontId="7" fillId="0" borderId="4">
      <alignment horizontal="left" vertical="center" wrapText="1"/>
    </xf>
    <xf numFmtId="0" fontId="40" fillId="0" borderId="21" applyNumberFormat="0" applyFill="0" applyAlignment="0" applyProtection="0">
      <alignment vertical="center"/>
    </xf>
    <xf numFmtId="0" fontId="37" fillId="0" borderId="0" applyNumberFormat="0" applyFill="0" applyBorder="0" applyAlignment="0" applyProtection="0">
      <alignment vertical="center"/>
    </xf>
    <xf numFmtId="0" fontId="36" fillId="10" borderId="17" applyNumberFormat="0" applyAlignment="0" applyProtection="0">
      <alignment vertical="center"/>
    </xf>
    <xf numFmtId="0" fontId="30" fillId="9" borderId="0" applyNumberFormat="0" applyBorder="0" applyAlignment="0" applyProtection="0">
      <alignment vertical="center"/>
    </xf>
    <xf numFmtId="41" fontId="34" fillId="0" borderId="0" applyFont="0" applyFill="0" applyBorder="0" applyAlignment="0" applyProtection="0">
      <alignment vertical="center"/>
    </xf>
    <xf numFmtId="0" fontId="30" fillId="27" borderId="0" applyNumberFormat="0" applyBorder="0" applyAlignment="0" applyProtection="0">
      <alignment vertical="center"/>
    </xf>
    <xf numFmtId="0" fontId="34" fillId="8" borderId="16" applyNumberFormat="0" applyFont="0" applyAlignment="0" applyProtection="0">
      <alignment vertical="center"/>
    </xf>
    <xf numFmtId="0" fontId="46" fillId="30" borderId="0" applyNumberFormat="0" applyBorder="0" applyAlignment="0" applyProtection="0">
      <alignment vertical="center"/>
    </xf>
    <xf numFmtId="44" fontId="34" fillId="0" borderId="0" applyFont="0" applyFill="0" applyBorder="0" applyAlignment="0" applyProtection="0">
      <alignment vertical="center"/>
    </xf>
    <xf numFmtId="176" fontId="7" fillId="0" borderId="4">
      <alignment horizontal="right" vertical="center"/>
    </xf>
    <xf numFmtId="43" fontId="34" fillId="0" borderId="0" applyFont="0" applyFill="0" applyBorder="0" applyAlignment="0" applyProtection="0">
      <alignment vertical="center"/>
    </xf>
    <xf numFmtId="180" fontId="7" fillId="0" borderId="4">
      <alignment horizontal="right" vertical="center"/>
    </xf>
    <xf numFmtId="0" fontId="33" fillId="0" borderId="14" applyNumberFormat="0" applyFill="0" applyAlignment="0" applyProtection="0">
      <alignment vertical="center"/>
    </xf>
    <xf numFmtId="0" fontId="40" fillId="0" borderId="0" applyNumberFormat="0" applyFill="0" applyBorder="0" applyAlignment="0" applyProtection="0">
      <alignment vertical="center"/>
    </xf>
    <xf numFmtId="9" fontId="34" fillId="0" borderId="0" applyFont="0" applyFill="0" applyBorder="0" applyAlignment="0" applyProtection="0">
      <alignment vertical="center"/>
    </xf>
    <xf numFmtId="0" fontId="35" fillId="0" borderId="15" applyNumberFormat="0" applyFill="0" applyAlignment="0" applyProtection="0">
      <alignment vertical="center"/>
    </xf>
    <xf numFmtId="0" fontId="32" fillId="7" borderId="0" applyNumberFormat="0" applyBorder="0" applyAlignment="0" applyProtection="0">
      <alignment vertical="center"/>
    </xf>
    <xf numFmtId="0" fontId="32" fillId="6" borderId="0" applyNumberFormat="0" applyBorder="0" applyAlignment="0" applyProtection="0">
      <alignment vertical="center"/>
    </xf>
    <xf numFmtId="0" fontId="30" fillId="18" borderId="0" applyNumberFormat="0" applyBorder="0" applyAlignment="0" applyProtection="0">
      <alignment vertical="center"/>
    </xf>
    <xf numFmtId="0" fontId="45" fillId="0" borderId="20" applyNumberFormat="0" applyFill="0" applyAlignment="0" applyProtection="0">
      <alignment vertical="center"/>
    </xf>
    <xf numFmtId="0" fontId="30" fillId="32" borderId="0" applyNumberFormat="0" applyBorder="0" applyAlignment="0" applyProtection="0">
      <alignment vertical="center"/>
    </xf>
    <xf numFmtId="0" fontId="41" fillId="15" borderId="0" applyNumberFormat="0" applyBorder="0" applyAlignment="0" applyProtection="0">
      <alignment vertical="center"/>
    </xf>
    <xf numFmtId="0" fontId="32" fillId="16" borderId="0" applyNumberFormat="0" applyBorder="0" applyAlignment="0" applyProtection="0">
      <alignment vertical="center"/>
    </xf>
    <xf numFmtId="0" fontId="43" fillId="0" borderId="0" applyNumberFormat="0" applyFill="0" applyBorder="0" applyAlignment="0" applyProtection="0">
      <alignment vertical="center"/>
    </xf>
    <xf numFmtId="0" fontId="31" fillId="5" borderId="0" applyNumberFormat="0" applyBorder="0" applyAlignment="0" applyProtection="0">
      <alignment vertical="center"/>
    </xf>
    <xf numFmtId="0" fontId="30" fillId="4" borderId="0" applyNumberFormat="0" applyBorder="0" applyAlignment="0" applyProtection="0">
      <alignment vertical="center"/>
    </xf>
    <xf numFmtId="0" fontId="30" fillId="3" borderId="0" applyNumberFormat="0" applyBorder="0" applyAlignment="0" applyProtection="0">
      <alignment vertical="center"/>
    </xf>
    <xf numFmtId="0" fontId="32" fillId="29" borderId="0" applyNumberFormat="0" applyBorder="0" applyAlignment="0" applyProtection="0">
      <alignment vertical="center"/>
    </xf>
  </cellStyleXfs>
  <cellXfs count="21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lignment horizontal="center" vertical="center" wrapText="1"/>
      <protection locked="0"/>
    </xf>
    <xf numFmtId="0" fontId="6" fillId="0" borderId="2" xfId="0" applyFont="1" applyBorder="1" applyAlignment="1" applyProtection="1">
      <alignment horizontal="center" vertical="center" wrapText="1"/>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5" fillId="0" borderId="4" xfId="0" applyFont="1" applyBorder="1" applyAlignment="1">
      <alignment horizontal="left" vertical="center" wrapText="1"/>
      <protection locked="0"/>
    </xf>
    <xf numFmtId="0" fontId="5" fillId="0" borderId="4" xfId="0" applyFont="1" applyBorder="1" applyAlignment="1">
      <alignment horizontal="left" vertical="center"/>
      <protection locked="0"/>
    </xf>
    <xf numFmtId="0" fontId="5" fillId="0" borderId="4" xfId="0" applyFont="1" applyBorder="1" applyAlignment="1">
      <alignment horizontal="left" vertical="center" wrapText="1" indent="1"/>
      <protection locked="0"/>
    </xf>
    <xf numFmtId="49" fontId="7" fillId="0" borderId="4" xfId="29" applyNumberFormat="1" applyFont="1" applyBorder="1" applyProtection="1">
      <alignment horizontal="left"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left" vertical="center" wrapText="1"/>
      <protection locked="0"/>
    </xf>
    <xf numFmtId="0" fontId="5" fillId="0" borderId="7" xfId="0" applyFont="1" applyBorder="1" applyAlignment="1">
      <alignment horizontal="left" vertical="center" wrapText="1"/>
      <protection locked="0"/>
    </xf>
    <xf numFmtId="0" fontId="2" fillId="0" borderId="0" xfId="0" applyFont="1" applyAlignment="1" applyProtection="1">
      <alignment vertical="center"/>
    </xf>
    <xf numFmtId="0" fontId="2" fillId="0" borderId="0" xfId="0" applyFont="1" applyAlignment="1">
      <alignment horizontal="right" vertical="center"/>
      <protection locked="0"/>
    </xf>
    <xf numFmtId="0" fontId="6" fillId="0" borderId="0" xfId="0" applyFont="1" applyAlignment="1" applyProtection="1">
      <alignment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2" fillId="0" borderId="4" xfId="0" applyFont="1" applyBorder="1" applyAlignment="1">
      <alignment horizontal="center" vertical="center"/>
      <protection locked="0"/>
    </xf>
    <xf numFmtId="176" fontId="7" fillId="0" borderId="4" xfId="0" applyNumberFormat="1" applyFont="1" applyBorder="1" applyAlignment="1">
      <alignment horizontal="right" vertical="center"/>
      <protection locked="0"/>
    </xf>
    <xf numFmtId="49" fontId="2" fillId="0" borderId="0" xfId="0" applyNumberFormat="1" applyFont="1" applyAlignment="1" applyProtection="1"/>
    <xf numFmtId="0" fontId="5" fillId="0" borderId="4" xfId="0" applyFont="1" applyBorder="1" applyAlignment="1" applyProtection="1">
      <alignment horizontal="left" vertical="center" wrapText="1"/>
    </xf>
    <xf numFmtId="0" fontId="2" fillId="0" borderId="5" xfId="0" applyFont="1" applyBorder="1" applyAlignment="1">
      <alignment horizontal="center" vertical="center" wrapText="1"/>
      <protection locked="0"/>
    </xf>
    <xf numFmtId="0" fontId="5" fillId="0" borderId="6" xfId="0" applyFont="1" applyBorder="1" applyAlignment="1" applyProtection="1">
      <alignment horizontal="left" vertical="center"/>
    </xf>
    <xf numFmtId="0" fontId="8" fillId="0" borderId="0" xfId="1" applyFont="1" applyFill="1" applyBorder="1" applyAlignment="1" applyProtection="1">
      <alignment vertical="center"/>
    </xf>
    <xf numFmtId="0" fontId="2" fillId="0" borderId="0" xfId="0" applyFont="1" applyAlignment="1" applyProtection="1"/>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5" fillId="0" borderId="7" xfId="0" applyFont="1" applyBorder="1" applyAlignment="1" applyProtection="1">
      <alignment horizontal="left" vertical="center"/>
    </xf>
    <xf numFmtId="0" fontId="5" fillId="0" borderId="0" xfId="0" applyFont="1" applyAlignment="1">
      <alignment horizontal="right" vertical="center"/>
      <protection locked="0"/>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6" fillId="0" borderId="4" xfId="0" applyFont="1" applyBorder="1" applyAlignment="1" applyProtection="1">
      <alignment horizontal="center" vertical="center" wrapText="1"/>
    </xf>
    <xf numFmtId="0" fontId="5" fillId="0" borderId="4" xfId="0" applyFont="1" applyBorder="1" applyAlignment="1" applyProtection="1">
      <alignment vertical="center" wrapText="1"/>
    </xf>
    <xf numFmtId="0" fontId="5" fillId="0" borderId="6" xfId="0" applyFont="1" applyBorder="1" applyAlignment="1">
      <alignment horizontal="center" vertical="center" wrapText="1"/>
      <protection locked="0"/>
    </xf>
    <xf numFmtId="0" fontId="5" fillId="0" borderId="0" xfId="0" applyFont="1" applyAlignment="1" applyProtection="1">
      <alignment horizontal="right" vertical="center"/>
    </xf>
    <xf numFmtId="0" fontId="2" fillId="0" borderId="0" xfId="0" applyFont="1" applyAlignment="1" applyProtection="1">
      <alignment horizontal="right"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79" fontId="7" fillId="0" borderId="4" xfId="2" applyNumberFormat="1" applyFont="1" applyBorder="1" applyProtection="1">
      <alignment horizontal="right" vertical="center"/>
      <protection locked="0"/>
    </xf>
    <xf numFmtId="0" fontId="5" fillId="0" borderId="7"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4" xfId="0" applyFont="1" applyBorder="1" applyAlignment="1">
      <alignment horizontal="center" vertical="center"/>
      <protection locked="0"/>
    </xf>
    <xf numFmtId="0" fontId="5" fillId="0" borderId="4" xfId="0" applyFont="1" applyBorder="1" applyAlignment="1" applyProtection="1">
      <alignment horizontal="center" vertical="center" wrapText="1"/>
    </xf>
    <xf numFmtId="0" fontId="5" fillId="0" borderId="4" xfId="0" applyFont="1" applyBorder="1" applyAlignment="1">
      <alignment horizontal="center" vertical="center"/>
      <protection locked="0"/>
    </xf>
    <xf numFmtId="0" fontId="5" fillId="0" borderId="4"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6" fillId="0" borderId="8" xfId="0" applyFont="1" applyBorder="1" applyAlignment="1" applyProtection="1">
      <alignment horizontal="center" vertical="center" wrapText="1"/>
    </xf>
    <xf numFmtId="0" fontId="6" fillId="0" borderId="4" xfId="0" applyFont="1" applyBorder="1" applyAlignment="1" applyProtection="1">
      <alignment horizontal="center" vertical="center"/>
    </xf>
    <xf numFmtId="0" fontId="2" fillId="0" borderId="0" xfId="0" applyFont="1" applyAlignment="1" applyProtection="1">
      <alignment wrapText="1"/>
    </xf>
    <xf numFmtId="0" fontId="5" fillId="0" borderId="0" xfId="0" applyFont="1" applyAlignment="1">
      <alignment horizontal="right"/>
      <protection locked="0"/>
    </xf>
    <xf numFmtId="0" fontId="6" fillId="0" borderId="6" xfId="0" applyFont="1" applyBorder="1" applyAlignment="1">
      <alignment horizontal="center" vertical="center"/>
      <protection locked="0"/>
    </xf>
    <xf numFmtId="0" fontId="2" fillId="0" borderId="0" xfId="0" applyFont="1" applyAlignment="1">
      <protection locked="0"/>
    </xf>
    <xf numFmtId="0" fontId="4" fillId="0" borderId="0" xfId="0" applyFont="1" applyAlignment="1" applyProtection="1">
      <alignment horizontal="center" vertical="center" wrapText="1"/>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3" xfId="0" applyNumberFormat="1" applyFont="1" applyBorder="1" applyAlignment="1" applyProtection="1">
      <alignment horizontal="center" vertical="center"/>
    </xf>
    <xf numFmtId="0" fontId="5" fillId="0" borderId="3"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vertical="top" wrapText="1"/>
      <protection locked="0"/>
    </xf>
    <xf numFmtId="0" fontId="4" fillId="0" borderId="0" xfId="0" applyFont="1" applyAlignment="1">
      <alignment horizontal="center" vertical="center" wrapText="1"/>
      <protection locked="0"/>
    </xf>
    <xf numFmtId="0" fontId="6" fillId="0" borderId="6" xfId="0" applyFont="1" applyBorder="1" applyAlignment="1">
      <alignment horizontal="center" vertical="center"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4" xfId="0" applyFont="1" applyBorder="1" applyAlignment="1">
      <alignment horizontal="center" vertical="center" wrapText="1"/>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3"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3" xfId="0" applyFont="1" applyBorder="1" applyAlignment="1">
      <alignment horizontal="left" vertical="center" wrapText="1"/>
      <protection locked="0"/>
    </xf>
    <xf numFmtId="0" fontId="5" fillId="0" borderId="3" xfId="0" applyFont="1" applyBorder="1" applyAlignment="1">
      <alignment horizontal="left" vertical="center" wrapText="1" inden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5" xfId="0" applyFont="1" applyBorder="1" applyAlignment="1">
      <alignment horizontal="center" vertical="center"/>
      <protection locked="0"/>
    </xf>
    <xf numFmtId="0" fontId="2" fillId="0" borderId="6" xfId="0" applyFont="1" applyBorder="1" applyAlignment="1">
      <alignment horizontal="center" vertical="center"/>
      <protection locked="0"/>
    </xf>
    <xf numFmtId="0" fontId="2" fillId="0" borderId="7" xfId="0" applyFont="1" applyBorder="1" applyAlignment="1">
      <alignment horizontal="center" vertical="center"/>
      <protection locked="0"/>
    </xf>
    <xf numFmtId="3" fontId="6" fillId="0" borderId="4" xfId="0" applyNumberFormat="1" applyFont="1" applyBorder="1" applyAlignment="1" applyProtection="1">
      <alignment horizontal="center" vertical="center"/>
    </xf>
    <xf numFmtId="0" fontId="5" fillId="0" borderId="4" xfId="0" applyFont="1" applyBorder="1" applyAlignment="1" applyProtection="1">
      <alignment horizontal="left" vertical="center" wrapText="1" indent="1"/>
    </xf>
    <xf numFmtId="0" fontId="5" fillId="0" borderId="4" xfId="0" applyFont="1" applyBorder="1" applyAlignment="1" applyProtection="1">
      <alignment horizontal="left" vertical="center" wrapText="1" indent="2"/>
    </xf>
    <xf numFmtId="3" fontId="2" fillId="0" borderId="4" xfId="0" applyNumberFormat="1" applyFont="1" applyBorder="1" applyAlignment="1" applyProtection="1">
      <alignment horizontal="center" vertical="center"/>
    </xf>
    <xf numFmtId="0" fontId="2" fillId="0" borderId="4"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2"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3" fontId="2" fillId="0" borderId="4" xfId="0" applyNumberFormat="1" applyFont="1" applyBorder="1" applyAlignment="1">
      <alignment horizontal="center" vertical="center"/>
      <protection locked="0"/>
    </xf>
    <xf numFmtId="0" fontId="5" fillId="0" borderId="4" xfId="0" applyFont="1" applyBorder="1" applyAlignment="1" applyProtection="1">
      <alignment horizontal="left" vertical="center"/>
    </xf>
    <xf numFmtId="0" fontId="5" fillId="0" borderId="4" xfId="0" applyFont="1" applyBorder="1" applyAlignment="1" applyProtection="1">
      <alignment horizontal="left" vertical="center" indent="1"/>
    </xf>
    <xf numFmtId="0" fontId="5" fillId="0" borderId="6" xfId="0" applyFont="1" applyBorder="1" applyAlignment="1">
      <alignment horizontal="left" vertical="center"/>
      <protection locked="0"/>
    </xf>
    <xf numFmtId="0" fontId="6" fillId="0" borderId="5" xfId="0" applyFont="1" applyBorder="1" applyAlignment="1">
      <alignment horizontal="center" vertical="center"/>
      <protection locked="0"/>
    </xf>
    <xf numFmtId="0" fontId="5" fillId="0" borderId="7" xfId="0" applyFont="1" applyBorder="1" applyAlignment="1">
      <alignment horizontal="left" vertical="center"/>
      <protection locked="0"/>
    </xf>
    <xf numFmtId="0" fontId="6" fillId="0" borderId="5" xfId="0" applyFont="1" applyBorder="1" applyAlignment="1">
      <alignment horizontal="center" vertical="center" wrapText="1"/>
      <protection locked="0"/>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3" xfId="0" applyFont="1" applyBorder="1" applyAlignment="1">
      <alignment horizontal="center" vertical="center" wrapText="1"/>
      <protection locked="0"/>
    </xf>
    <xf numFmtId="0" fontId="14" fillId="0" borderId="4" xfId="0" applyFont="1" applyBorder="1" applyAlignment="1">
      <alignment horizontal="center" vertical="center"/>
      <protection locked="0"/>
    </xf>
    <xf numFmtId="0" fontId="15" fillId="0" borderId="4" xfId="0" applyFont="1" applyBorder="1" applyAlignment="1">
      <alignment horizontal="center" vertical="center"/>
      <protection locked="0"/>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176" fontId="17" fillId="0" borderId="4" xfId="0" applyNumberFormat="1" applyFont="1" applyBorder="1" applyAlignment="1" applyProtection="1">
      <alignment horizontal="right" vertical="center"/>
    </xf>
    <xf numFmtId="176" fontId="17" fillId="0" borderId="4"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5"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49" fontId="6" fillId="0" borderId="4" xfId="0" applyNumberFormat="1" applyFont="1" applyBorder="1" applyAlignment="1">
      <alignment horizontal="center" vertical="center"/>
      <protection locked="0"/>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lignment vertical="center"/>
      <protection locked="0"/>
    </xf>
    <xf numFmtId="0" fontId="7" fillId="0" borderId="4" xfId="0" applyFont="1" applyBorder="1" applyAlignment="1">
      <alignment vertical="center"/>
      <protection locked="0"/>
    </xf>
    <xf numFmtId="0" fontId="7" fillId="0" borderId="7" xfId="0" applyFont="1" applyBorder="1" applyAlignment="1">
      <alignment horizontal="left" vertical="center"/>
      <protection locked="0"/>
    </xf>
    <xf numFmtId="0" fontId="7" fillId="0" borderId="3" xfId="0" applyFont="1" applyBorder="1" applyAlignment="1">
      <alignment vertical="center"/>
      <protection locked="0"/>
    </xf>
    <xf numFmtId="0" fontId="7" fillId="0" borderId="11" xfId="0" applyFont="1" applyBorder="1" applyAlignment="1">
      <alignment horizontal="left" vertical="center"/>
      <protection locked="0"/>
    </xf>
    <xf numFmtId="0" fontId="7" fillId="0" borderId="3" xfId="0" applyFont="1" applyBorder="1" applyAlignment="1">
      <alignment horizontal="left" vertical="center"/>
      <protection locked="0"/>
    </xf>
    <xf numFmtId="0" fontId="21" fillId="0" borderId="3" xfId="0" applyFont="1" applyBorder="1" applyAlignment="1">
      <alignment vertical="center"/>
      <protection locked="0"/>
    </xf>
    <xf numFmtId="0" fontId="22" fillId="0" borderId="3" xfId="0" applyFont="1" applyBorder="1" applyAlignment="1">
      <alignment horizontal="center" vertical="center"/>
      <protection locked="0"/>
    </xf>
    <xf numFmtId="176" fontId="22" fillId="0" borderId="4" xfId="0" applyNumberFormat="1" applyFont="1" applyBorder="1" applyAlignment="1">
      <alignment horizontal="right" vertical="center"/>
      <protection locked="0"/>
    </xf>
    <xf numFmtId="0" fontId="5" fillId="0" borderId="4"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4" xfId="0" applyFont="1" applyBorder="1" applyAlignment="1">
      <alignment horizontal="left" vertical="center" wrapText="1" indent="1"/>
      <protection locked="0"/>
    </xf>
    <xf numFmtId="0" fontId="21" fillId="0" borderId="4" xfId="0" applyFont="1" applyBorder="1" applyAlignment="1" applyProtection="1">
      <alignment horizontal="left" vertical="center" wrapText="1" indent="1"/>
    </xf>
    <xf numFmtId="0" fontId="2" fillId="0" borderId="4" xfId="0" applyFont="1" applyBorder="1" applyAlignment="1">
      <alignment horizontal="left" vertical="center" wrapText="1" indent="2"/>
      <protection locked="0"/>
    </xf>
    <xf numFmtId="0" fontId="2" fillId="0" borderId="4" xfId="0" applyFont="1" applyBorder="1" applyAlignment="1" applyProtection="1">
      <alignment horizontal="left" vertical="center" wrapText="1" indent="2"/>
    </xf>
    <xf numFmtId="0" fontId="2" fillId="0" borderId="4" xfId="0" applyFont="1" applyBorder="1" applyAlignment="1">
      <alignment horizontal="center" vertical="center" wrapText="1"/>
      <protection locked="0"/>
    </xf>
    <xf numFmtId="0" fontId="2"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6" xfId="0" applyFont="1" applyBorder="1" applyAlignment="1">
      <alignment horizontal="center" vertical="center" wrapText="1"/>
      <protection locked="0"/>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3"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3"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3" xfId="0" applyFont="1" applyBorder="1" applyAlignment="1" applyProtection="1">
      <alignment horizontal="center" vertical="center"/>
    </xf>
    <xf numFmtId="0" fontId="5" fillId="0" borderId="11" xfId="0" applyFont="1" applyBorder="1" applyAlignment="1" applyProtection="1">
      <alignment vertical="center"/>
    </xf>
    <xf numFmtId="0" fontId="2" fillId="0" borderId="6" xfId="0" applyFont="1" applyBorder="1" applyAlignment="1" applyProtection="1">
      <alignment horizontal="center" vertical="center" wrapText="1"/>
    </xf>
    <xf numFmtId="0" fontId="23" fillId="0" borderId="0" xfId="0" applyFont="1" applyProtection="1">
      <alignment vertical="top"/>
    </xf>
    <xf numFmtId="0" fontId="2" fillId="0" borderId="6" xfId="0" applyFont="1" applyBorder="1" applyAlignment="1" applyProtection="1">
      <alignment horizontal="center" vertical="center"/>
    </xf>
    <xf numFmtId="0" fontId="2" fillId="0" borderId="13" xfId="0" applyFont="1" applyBorder="1" applyAlignment="1" applyProtection="1">
      <alignment horizontal="center" vertical="center"/>
    </xf>
    <xf numFmtId="0" fontId="26" fillId="0" borderId="0" xfId="0" applyFont="1" applyAlignment="1">
      <alignment horizontal="center" vertical="center"/>
      <protection locked="0"/>
    </xf>
    <xf numFmtId="0" fontId="2" fillId="0" borderId="7" xfId="0" applyFont="1" applyBorder="1" applyAlignment="1" applyProtection="1">
      <alignment horizontal="center" vertical="center" wrapText="1"/>
    </xf>
    <xf numFmtId="0" fontId="5" fillId="0" borderId="11" xfId="0" applyFont="1" applyBorder="1" applyAlignment="1">
      <alignment horizontal="center" vertical="center"/>
      <protection locked="0"/>
    </xf>
    <xf numFmtId="0" fontId="2" fillId="2" borderId="7"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29" fillId="0" borderId="3" xfId="0" applyFont="1" applyBorder="1" applyAlignment="1" applyProtection="1">
      <alignment horizontal="center" vertical="center"/>
    </xf>
    <xf numFmtId="0" fontId="29" fillId="0" borderId="4" xfId="0" applyFont="1" applyBorder="1" applyAlignment="1" applyProtection="1">
      <alignment horizontal="center" vertical="center"/>
    </xf>
    <xf numFmtId="0" fontId="5" fillId="0" borderId="3" xfId="0" applyFont="1" applyBorder="1" applyAlignment="1" applyProtection="1">
      <alignment horizontal="left" vertical="center"/>
    </xf>
    <xf numFmtId="0" fontId="29" fillId="0" borderId="3" xfId="0" applyFont="1" applyBorder="1" applyAlignment="1">
      <alignment horizontal="center" vertical="center"/>
      <protection locked="0"/>
    </xf>
    <xf numFmtId="0" fontId="21" fillId="0" borderId="4" xfId="0" applyFont="1" applyBorder="1" applyAlignment="1" applyProtection="1" quotePrefix="1">
      <alignment horizontal="left" vertical="center" wrapText="1" indent="1"/>
    </xf>
    <xf numFmtId="0" fontId="2" fillId="0" borderId="4" xfId="0" applyFont="1" applyBorder="1" applyAlignment="1" applyProtection="1" quotePrefix="1">
      <alignment horizontal="left" vertical="center" wrapText="1" indent="2"/>
    </xf>
    <xf numFmtId="0" fontId="5" fillId="0" borderId="4" xfId="0" applyFont="1" applyBorder="1" applyAlignment="1" applyProtection="1" quotePrefix="1">
      <alignment horizontal="left" vertical="center" wrapText="1" indent="2"/>
    </xf>
  </cellXfs>
  <cellStyles count="58">
    <cellStyle name="常规" xfId="0" builtinId="0"/>
    <cellStyle name="Normal" xfId="1"/>
    <cellStyle name="IntegralNumberStyle" xfId="2"/>
    <cellStyle name="DateTimeStyle" xfId="3"/>
    <cellStyle name="DateStyle" xfId="4"/>
    <cellStyle name="强调文字颜色 6" xfId="5" builtinId="49"/>
    <cellStyle name="20% - 强调文字颜色 5" xfId="6" builtinId="46"/>
    <cellStyle name="20% - 强调文字颜色 4" xfId="7" builtinId="42"/>
    <cellStyle name="强调文字颜色 4" xfId="8" builtinId="41"/>
    <cellStyle name="60% - 强调文字颜色 6" xfId="9" builtinId="52"/>
    <cellStyle name="40% - 强调文字颜色 3" xfId="10" builtinId="39"/>
    <cellStyle name="强调文字颜色 3" xfId="11" builtinId="37"/>
    <cellStyle name="60% - 强调文字颜色 2" xfId="12" builtinId="36"/>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已访问的超链接" xfId="18" builtinId="9"/>
    <cellStyle name="PercentStyle" xfId="19"/>
    <cellStyle name="MoneyStyle" xfId="20"/>
    <cellStyle name="检查单元格" xfId="21" builtinId="23"/>
    <cellStyle name="标题 1" xfId="22" builtinId="16"/>
    <cellStyle name="输入" xfId="23" builtinId="20"/>
    <cellStyle name="超链接" xfId="24" builtinId="8"/>
    <cellStyle name="输出" xfId="25" builtinId="21"/>
    <cellStyle name="40% - 强调文字颜色 6" xfId="26" builtinId="51"/>
    <cellStyle name="20% - 强调文字颜色 3" xfId="27" builtinId="38"/>
    <cellStyle name="货币[0]" xfId="28" builtinId="7"/>
    <cellStyle name="TextStyle" xfId="29"/>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NumberStyle" xfId="39"/>
    <cellStyle name="千位分隔" xfId="40" builtinId="3"/>
    <cellStyle name="TimeStyle" xfId="41"/>
    <cellStyle name="标题 2" xfId="42" builtinId="17"/>
    <cellStyle name="标题 4" xfId="43" builtinId="19"/>
    <cellStyle name="百分比" xfId="44" builtinId="5"/>
    <cellStyle name="链接单元格" xfId="45" builtinId="24"/>
    <cellStyle name="40% - 强调文字颜色 4" xfId="46" builtinId="43"/>
    <cellStyle name="20% - 强调文字颜色 1" xfId="47" builtinId="30"/>
    <cellStyle name="强调文字颜色 5" xfId="48" builtinId="45"/>
    <cellStyle name="汇总" xfId="49" builtinId="25"/>
    <cellStyle name="强调文字颜色 2" xfId="50" builtinId="33"/>
    <cellStyle name="差" xfId="51" builtinId="27"/>
    <cellStyle name="20% - 强调文字颜色 6" xfId="52" builtinId="50"/>
    <cellStyle name="警告文本" xfId="53" builtinId="11"/>
    <cellStyle name="适中" xfId="54" builtinId="28"/>
    <cellStyle name="强调文字颜色 1" xfId="55" builtinId="29"/>
    <cellStyle name="60% - 强调文字颜色 4" xfId="56" builtinId="44"/>
    <cellStyle name="40% - 强调文字颜色 1" xfId="57"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G34" sqref="G34"/>
    </sheetView>
  </sheetViews>
  <sheetFormatPr defaultColWidth="9.14444444444444" defaultRowHeight="12" customHeight="1" outlineLevelCol="3"/>
  <cols>
    <col min="1" max="1" width="31.8444444444444" customWidth="1"/>
    <col min="2" max="2" width="35.5666666666667" customWidth="1"/>
    <col min="3" max="3" width="36.5666666666667" customWidth="1"/>
    <col min="4" max="4" width="33.8444444444444" customWidth="1"/>
    <col min="7" max="7" width="12.8555555555556"/>
  </cols>
  <sheetData>
    <row r="1" ht="15" customHeight="1" spans="4:4">
      <c r="D1" s="45" t="s">
        <v>0</v>
      </c>
    </row>
    <row r="2" ht="36" customHeight="1" spans="1:4">
      <c r="A2" s="3" t="str">
        <f>"2025"&amp;"年部门财务收支预算总表"</f>
        <v>2025年部门财务收支预算总表</v>
      </c>
      <c r="B2" s="208"/>
      <c r="C2" s="208"/>
      <c r="D2" s="208"/>
    </row>
    <row r="3" ht="18.75" customHeight="1" spans="1:4">
      <c r="A3" s="41" t="str">
        <f>"单位名称："&amp;"沧源佤族自治县自然资源局"</f>
        <v>单位名称：沧源佤族自治县自然资源局</v>
      </c>
      <c r="B3" s="209"/>
      <c r="C3" s="209"/>
      <c r="D3" s="45" t="s">
        <v>1</v>
      </c>
    </row>
    <row r="4" ht="18.75" customHeight="1" spans="1:4">
      <c r="A4" s="24" t="s">
        <v>2</v>
      </c>
      <c r="B4" s="26"/>
      <c r="C4" s="24" t="s">
        <v>3</v>
      </c>
      <c r="D4" s="26"/>
    </row>
    <row r="5" ht="18.75" customHeight="1" spans="1:4">
      <c r="A5" s="35" t="s">
        <v>4</v>
      </c>
      <c r="B5" s="35" t="str">
        <f>"2025"&amp;"年预算数"</f>
        <v>2025年预算数</v>
      </c>
      <c r="C5" s="35" t="s">
        <v>5</v>
      </c>
      <c r="D5" s="35" t="str">
        <f>"2025"&amp;"年预算数"</f>
        <v>2025年预算数</v>
      </c>
    </row>
    <row r="6" ht="18.75" customHeight="1" spans="1:4">
      <c r="A6" s="37"/>
      <c r="B6" s="37"/>
      <c r="C6" s="37"/>
      <c r="D6" s="37"/>
    </row>
    <row r="7" ht="18.75" customHeight="1" spans="1:4">
      <c r="A7" s="133" t="s">
        <v>6</v>
      </c>
      <c r="B7" s="28">
        <v>13202016.47</v>
      </c>
      <c r="C7" s="133" t="s">
        <v>7</v>
      </c>
      <c r="D7" s="28"/>
    </row>
    <row r="8" ht="18.75" customHeight="1" spans="1:4">
      <c r="A8" s="133" t="s">
        <v>8</v>
      </c>
      <c r="B8" s="28">
        <v>5134700</v>
      </c>
      <c r="C8" s="133" t="s">
        <v>9</v>
      </c>
      <c r="D8" s="28"/>
    </row>
    <row r="9" ht="18.75" customHeight="1" spans="1:4">
      <c r="A9" s="133" t="s">
        <v>10</v>
      </c>
      <c r="B9" s="28"/>
      <c r="C9" s="133" t="s">
        <v>11</v>
      </c>
      <c r="D9" s="28"/>
    </row>
    <row r="10" ht="18.75" customHeight="1" spans="1:4">
      <c r="A10" s="133" t="s">
        <v>12</v>
      </c>
      <c r="B10" s="28"/>
      <c r="C10" s="133" t="s">
        <v>13</v>
      </c>
      <c r="D10" s="28"/>
    </row>
    <row r="11" ht="18.75" customHeight="1" spans="1:4">
      <c r="A11" s="210" t="s">
        <v>14</v>
      </c>
      <c r="B11" s="28"/>
      <c r="C11" s="165" t="s">
        <v>15</v>
      </c>
      <c r="D11" s="28"/>
    </row>
    <row r="12" ht="18.75" customHeight="1" spans="1:4">
      <c r="A12" s="168" t="s">
        <v>16</v>
      </c>
      <c r="B12" s="28"/>
      <c r="C12" s="167" t="s">
        <v>17</v>
      </c>
      <c r="D12" s="28"/>
    </row>
    <row r="13" ht="18.75" customHeight="1" spans="1:4">
      <c r="A13" s="168" t="s">
        <v>18</v>
      </c>
      <c r="B13" s="28"/>
      <c r="C13" s="167" t="s">
        <v>19</v>
      </c>
      <c r="D13" s="28"/>
    </row>
    <row r="14" ht="18.75" customHeight="1" spans="1:4">
      <c r="A14" s="168" t="s">
        <v>20</v>
      </c>
      <c r="B14" s="28"/>
      <c r="C14" s="167" t="s">
        <v>21</v>
      </c>
      <c r="D14" s="28">
        <v>940254.32</v>
      </c>
    </row>
    <row r="15" ht="18.75" customHeight="1" spans="1:4">
      <c r="A15" s="168" t="s">
        <v>22</v>
      </c>
      <c r="B15" s="28"/>
      <c r="C15" s="167" t="s">
        <v>23</v>
      </c>
      <c r="D15" s="28">
        <v>274294.5</v>
      </c>
    </row>
    <row r="16" ht="18.75" customHeight="1" spans="1:4">
      <c r="A16" s="168" t="s">
        <v>24</v>
      </c>
      <c r="B16" s="28"/>
      <c r="C16" s="168" t="s">
        <v>25</v>
      </c>
      <c r="D16" s="28"/>
    </row>
    <row r="17" ht="18.75" customHeight="1" spans="1:4">
      <c r="A17" s="168" t="s">
        <v>26</v>
      </c>
      <c r="B17" s="28"/>
      <c r="C17" s="168" t="s">
        <v>27</v>
      </c>
      <c r="D17" s="28">
        <v>5134700</v>
      </c>
    </row>
    <row r="18" ht="18.75" customHeight="1" spans="1:4">
      <c r="A18" s="169" t="s">
        <v>26</v>
      </c>
      <c r="B18" s="28"/>
      <c r="C18" s="167" t="s">
        <v>28</v>
      </c>
      <c r="D18" s="28"/>
    </row>
    <row r="19" ht="18.75" customHeight="1" spans="1:4">
      <c r="A19" s="169" t="s">
        <v>26</v>
      </c>
      <c r="B19" s="28"/>
      <c r="C19" s="167" t="s">
        <v>29</v>
      </c>
      <c r="D19" s="28"/>
    </row>
    <row r="20" ht="18.75" customHeight="1" spans="1:4">
      <c r="A20" s="169" t="s">
        <v>26</v>
      </c>
      <c r="B20" s="28"/>
      <c r="C20" s="167" t="s">
        <v>30</v>
      </c>
      <c r="D20" s="28"/>
    </row>
    <row r="21" ht="18.75" customHeight="1" spans="1:4">
      <c r="A21" s="169" t="s">
        <v>26</v>
      </c>
      <c r="B21" s="28"/>
      <c r="C21" s="167" t="s">
        <v>31</v>
      </c>
      <c r="D21" s="28"/>
    </row>
    <row r="22" ht="18.75" customHeight="1" spans="1:4">
      <c r="A22" s="169" t="s">
        <v>26</v>
      </c>
      <c r="B22" s="28"/>
      <c r="C22" s="167" t="s">
        <v>32</v>
      </c>
      <c r="D22" s="28"/>
    </row>
    <row r="23" ht="18.75" customHeight="1" spans="1:4">
      <c r="A23" s="169" t="s">
        <v>26</v>
      </c>
      <c r="B23" s="28"/>
      <c r="C23" s="167" t="s">
        <v>33</v>
      </c>
      <c r="D23" s="28"/>
    </row>
    <row r="24" ht="18.75" customHeight="1" spans="1:4">
      <c r="A24" s="169" t="s">
        <v>26</v>
      </c>
      <c r="B24" s="28"/>
      <c r="C24" s="167" t="s">
        <v>34</v>
      </c>
      <c r="D24" s="28">
        <v>9847983.33</v>
      </c>
    </row>
    <row r="25" ht="18.75" customHeight="1" spans="1:4">
      <c r="A25" s="169" t="s">
        <v>26</v>
      </c>
      <c r="B25" s="28"/>
      <c r="C25" s="167" t="s">
        <v>35</v>
      </c>
      <c r="D25" s="28">
        <v>480484.32</v>
      </c>
    </row>
    <row r="26" ht="18.75" customHeight="1" spans="1:4">
      <c r="A26" s="169" t="s">
        <v>26</v>
      </c>
      <c r="B26" s="28"/>
      <c r="C26" s="167" t="s">
        <v>36</v>
      </c>
      <c r="D26" s="28"/>
    </row>
    <row r="27" ht="18.75" customHeight="1" spans="1:4">
      <c r="A27" s="169" t="s">
        <v>26</v>
      </c>
      <c r="B27" s="28"/>
      <c r="C27" s="167" t="s">
        <v>37</v>
      </c>
      <c r="D27" s="28"/>
    </row>
    <row r="28" ht="18.75" customHeight="1" spans="1:4">
      <c r="A28" s="169" t="s">
        <v>26</v>
      </c>
      <c r="B28" s="28"/>
      <c r="C28" s="167" t="s">
        <v>38</v>
      </c>
      <c r="D28" s="28">
        <v>1659000</v>
      </c>
    </row>
    <row r="29" ht="18.75" customHeight="1" spans="1:4">
      <c r="A29" s="169" t="s">
        <v>26</v>
      </c>
      <c r="B29" s="28"/>
      <c r="C29" s="167" t="s">
        <v>39</v>
      </c>
      <c r="D29" s="28"/>
    </row>
    <row r="30" ht="18.75" customHeight="1" spans="1:4">
      <c r="A30" s="170" t="s">
        <v>26</v>
      </c>
      <c r="B30" s="28"/>
      <c r="C30" s="168" t="s">
        <v>40</v>
      </c>
      <c r="D30" s="28"/>
    </row>
    <row r="31" ht="18.75" customHeight="1" spans="1:4">
      <c r="A31" s="170" t="s">
        <v>26</v>
      </c>
      <c r="B31" s="28"/>
      <c r="C31" s="168" t="s">
        <v>41</v>
      </c>
      <c r="D31" s="28"/>
    </row>
    <row r="32" ht="18.75" customHeight="1" spans="1:4">
      <c r="A32" s="170" t="s">
        <v>26</v>
      </c>
      <c r="B32" s="28"/>
      <c r="C32" s="168" t="s">
        <v>42</v>
      </c>
      <c r="D32" s="28"/>
    </row>
    <row r="33" ht="18.75" customHeight="1" spans="1:4">
      <c r="A33" s="211"/>
      <c r="B33" s="171"/>
      <c r="C33" s="168" t="s">
        <v>43</v>
      </c>
      <c r="D33" s="28"/>
    </row>
    <row r="34" ht="18.75" customHeight="1" spans="1:4">
      <c r="A34" s="211" t="s">
        <v>44</v>
      </c>
      <c r="B34" s="171">
        <f>SUM(B7:B11)</f>
        <v>18336716.47</v>
      </c>
      <c r="C34" s="212" t="s">
        <v>45</v>
      </c>
      <c r="D34" s="171">
        <v>18336716.47</v>
      </c>
    </row>
    <row r="35" ht="18.75" customHeight="1" spans="1:4">
      <c r="A35" s="213" t="s">
        <v>46</v>
      </c>
      <c r="B35" s="28"/>
      <c r="C35" s="133" t="s">
        <v>47</v>
      </c>
      <c r="D35" s="28"/>
    </row>
    <row r="36" ht="18.75" customHeight="1" spans="1:4">
      <c r="A36" s="213" t="s">
        <v>48</v>
      </c>
      <c r="B36" s="28"/>
      <c r="C36" s="133" t="s">
        <v>48</v>
      </c>
      <c r="D36" s="28"/>
    </row>
    <row r="37" ht="18.75" customHeight="1" spans="1:4">
      <c r="A37" s="213" t="s">
        <v>49</v>
      </c>
      <c r="B37" s="28">
        <f>B35-B36</f>
        <v>0</v>
      </c>
      <c r="C37" s="133" t="s">
        <v>50</v>
      </c>
      <c r="D37" s="28"/>
    </row>
    <row r="38" ht="18.75" customHeight="1" spans="1:4">
      <c r="A38" s="214" t="s">
        <v>51</v>
      </c>
      <c r="B38" s="171">
        <f>B34+B35</f>
        <v>18336716.47</v>
      </c>
      <c r="C38" s="212" t="s">
        <v>52</v>
      </c>
      <c r="D38" s="171">
        <f t="shared" ref="B38:D38" si="0">D34+D35</f>
        <v>18336716.47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G27" sqref="G27"/>
    </sheetView>
  </sheetViews>
  <sheetFormatPr defaultColWidth="9.14444444444444" defaultRowHeight="14.25" customHeight="1" outlineLevelCol="5"/>
  <cols>
    <col min="1" max="1" width="32.1444444444444" customWidth="1"/>
    <col min="2" max="2" width="16.8444444444444" customWidth="1"/>
    <col min="3" max="3" width="32.1444444444444" customWidth="1"/>
    <col min="4" max="6" width="28.5666666666667" customWidth="1"/>
  </cols>
  <sheetData>
    <row r="1" ht="15" customHeight="1" spans="1:6">
      <c r="A1" s="99">
        <v>1</v>
      </c>
      <c r="B1" s="100">
        <v>0</v>
      </c>
      <c r="C1" s="99">
        <v>1</v>
      </c>
      <c r="D1" s="101"/>
      <c r="E1" s="101"/>
      <c r="F1" s="45" t="s">
        <v>486</v>
      </c>
    </row>
    <row r="2" ht="32.25" customHeight="1" spans="1:6">
      <c r="A2" s="102" t="str">
        <f>"2025"&amp;"年部门政府性基金预算支出预算表"</f>
        <v>2025年部门政府性基金预算支出预算表</v>
      </c>
      <c r="B2" s="103" t="s">
        <v>487</v>
      </c>
      <c r="C2" s="104"/>
      <c r="D2" s="105"/>
      <c r="E2" s="105"/>
      <c r="F2" s="105"/>
    </row>
    <row r="3" ht="18.75" customHeight="1" spans="1:6">
      <c r="A3" s="5" t="str">
        <f>"单位名称："&amp;"沧源佤族自治县自然资源局"</f>
        <v>单位名称：沧源佤族自治县自然资源局</v>
      </c>
      <c r="B3" s="5" t="s">
        <v>488</v>
      </c>
      <c r="C3" s="99"/>
      <c r="D3" s="101"/>
      <c r="E3" s="101"/>
      <c r="F3" s="45" t="s">
        <v>1</v>
      </c>
    </row>
    <row r="4" ht="18.75" customHeight="1" spans="1:6">
      <c r="A4" s="106" t="s">
        <v>201</v>
      </c>
      <c r="B4" s="107" t="s">
        <v>74</v>
      </c>
      <c r="C4" s="108" t="s">
        <v>75</v>
      </c>
      <c r="D4" s="25" t="s">
        <v>489</v>
      </c>
      <c r="E4" s="25"/>
      <c r="F4" s="26"/>
    </row>
    <row r="5" ht="18.75" customHeight="1" spans="1:6">
      <c r="A5" s="109"/>
      <c r="B5" s="110"/>
      <c r="C5" s="96"/>
      <c r="D5" s="95" t="s">
        <v>56</v>
      </c>
      <c r="E5" s="95" t="s">
        <v>76</v>
      </c>
      <c r="F5" s="95" t="s">
        <v>77</v>
      </c>
    </row>
    <row r="6" ht="18.75" customHeight="1" spans="1:6">
      <c r="A6" s="109">
        <v>1</v>
      </c>
      <c r="B6" s="111" t="s">
        <v>182</v>
      </c>
      <c r="C6" s="96">
        <v>3</v>
      </c>
      <c r="D6" s="95">
        <v>4</v>
      </c>
      <c r="E6" s="95">
        <v>5</v>
      </c>
      <c r="F6" s="95">
        <v>6</v>
      </c>
    </row>
    <row r="7" ht="18.75" customHeight="1" spans="1:6">
      <c r="A7" s="112" t="s">
        <v>71</v>
      </c>
      <c r="B7" s="80"/>
      <c r="C7" s="80"/>
      <c r="D7" s="28">
        <v>5134700</v>
      </c>
      <c r="E7" s="28"/>
      <c r="F7" s="28">
        <v>5134700</v>
      </c>
    </row>
    <row r="8" ht="18.75" customHeight="1" spans="1:6">
      <c r="A8" s="113" t="s">
        <v>71</v>
      </c>
      <c r="B8" s="80"/>
      <c r="C8" s="80"/>
      <c r="D8" s="28">
        <v>5134700</v>
      </c>
      <c r="E8" s="28"/>
      <c r="F8" s="28">
        <v>5134700</v>
      </c>
    </row>
    <row r="9" ht="18.75" customHeight="1" spans="1:6">
      <c r="A9" s="17"/>
      <c r="B9" s="80" t="s">
        <v>107</v>
      </c>
      <c r="C9" s="80" t="s">
        <v>108</v>
      </c>
      <c r="D9" s="28">
        <v>5134700</v>
      </c>
      <c r="E9" s="28"/>
      <c r="F9" s="28">
        <v>5134700</v>
      </c>
    </row>
    <row r="10" ht="18.75" customHeight="1" spans="1:6">
      <c r="A10" s="17"/>
      <c r="B10" s="114" t="s">
        <v>109</v>
      </c>
      <c r="C10" s="114" t="s">
        <v>110</v>
      </c>
      <c r="D10" s="28">
        <v>5134700</v>
      </c>
      <c r="E10" s="28"/>
      <c r="F10" s="28">
        <v>5134700</v>
      </c>
    </row>
    <row r="11" ht="18.75" customHeight="1" spans="1:6">
      <c r="A11" s="17"/>
      <c r="B11" s="115" t="s">
        <v>111</v>
      </c>
      <c r="C11" s="115" t="s">
        <v>112</v>
      </c>
      <c r="D11" s="28">
        <v>5134700</v>
      </c>
      <c r="E11" s="28"/>
      <c r="F11" s="28">
        <v>5134700</v>
      </c>
    </row>
    <row r="12" ht="18.75" customHeight="1" spans="1:6">
      <c r="A12" s="116" t="s">
        <v>139</v>
      </c>
      <c r="B12" s="117" t="s">
        <v>139</v>
      </c>
      <c r="C12" s="118" t="s">
        <v>139</v>
      </c>
      <c r="D12" s="28">
        <v>5134700</v>
      </c>
      <c r="E12" s="28"/>
      <c r="F12" s="28">
        <v>5134700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2" sqref="A12:B12"/>
    </sheetView>
  </sheetViews>
  <sheetFormatPr defaultColWidth="9.14444444444444" defaultRowHeight="14.25" customHeight="1"/>
  <cols>
    <col min="1" max="1" width="39.1444444444444" customWidth="1"/>
    <col min="2" max="2" width="21.7111111111111" customWidth="1"/>
    <col min="3" max="3" width="35.2888888888889" customWidth="1"/>
    <col min="4" max="4" width="7.71111111111111" customWidth="1"/>
    <col min="5" max="5" width="10.2888888888889" customWidth="1"/>
    <col min="6" max="17" width="16.5666666666667" customWidth="1"/>
  </cols>
  <sheetData>
    <row r="1" ht="15" customHeight="1" spans="1:17">
      <c r="A1" s="34"/>
      <c r="B1" s="34"/>
      <c r="C1" s="34"/>
      <c r="D1" s="34"/>
      <c r="E1" s="34"/>
      <c r="F1" s="34"/>
      <c r="G1" s="34"/>
      <c r="H1" s="34"/>
      <c r="I1" s="34"/>
      <c r="J1" s="34"/>
      <c r="O1" s="39"/>
      <c r="P1" s="39"/>
      <c r="Q1" s="45" t="s">
        <v>490</v>
      </c>
    </row>
    <row r="2" ht="35.25" customHeight="1" spans="1:17">
      <c r="A2" s="59" t="str">
        <f>"2025"&amp;"年部门政府采购预算表"</f>
        <v>2025年部门政府采购预算表</v>
      </c>
      <c r="B2" s="4"/>
      <c r="C2" s="4"/>
      <c r="D2" s="4"/>
      <c r="E2" s="4"/>
      <c r="F2" s="4"/>
      <c r="G2" s="4"/>
      <c r="H2" s="4"/>
      <c r="I2" s="4"/>
      <c r="J2" s="4"/>
      <c r="K2" s="52"/>
      <c r="L2" s="4"/>
      <c r="M2" s="4"/>
      <c r="N2" s="4"/>
      <c r="O2" s="52"/>
      <c r="P2" s="52"/>
      <c r="Q2" s="4"/>
    </row>
    <row r="3" ht="18.75" customHeight="1" spans="1:17">
      <c r="A3" s="41" t="str">
        <f>"单位名称："&amp;"沧源佤族自治县自然资源局"</f>
        <v>单位名称：沧源佤族自治县自然资源局</v>
      </c>
      <c r="B3" s="94"/>
      <c r="C3" s="94"/>
      <c r="D3" s="94"/>
      <c r="E3" s="94"/>
      <c r="F3" s="94"/>
      <c r="G3" s="94"/>
      <c r="H3" s="94"/>
      <c r="I3" s="94"/>
      <c r="J3" s="94"/>
      <c r="O3" s="66"/>
      <c r="P3" s="66"/>
      <c r="Q3" s="45" t="s">
        <v>188</v>
      </c>
    </row>
    <row r="4" ht="18.75" customHeight="1" spans="1:17">
      <c r="A4" s="8" t="s">
        <v>491</v>
      </c>
      <c r="B4" s="71" t="s">
        <v>492</v>
      </c>
      <c r="C4" s="71" t="s">
        <v>493</v>
      </c>
      <c r="D4" s="71" t="s">
        <v>494</v>
      </c>
      <c r="E4" s="71" t="s">
        <v>495</v>
      </c>
      <c r="F4" s="71" t="s">
        <v>496</v>
      </c>
      <c r="G4" s="48" t="s">
        <v>208</v>
      </c>
      <c r="H4" s="48"/>
      <c r="I4" s="48"/>
      <c r="J4" s="48"/>
      <c r="K4" s="86"/>
      <c r="L4" s="48"/>
      <c r="M4" s="48"/>
      <c r="N4" s="48"/>
      <c r="O4" s="67"/>
      <c r="P4" s="86"/>
      <c r="Q4" s="49"/>
    </row>
    <row r="5" ht="18.75" customHeight="1" spans="1:17">
      <c r="A5" s="10"/>
      <c r="B5" s="73"/>
      <c r="C5" s="73"/>
      <c r="D5" s="73"/>
      <c r="E5" s="73"/>
      <c r="F5" s="73"/>
      <c r="G5" s="73" t="s">
        <v>56</v>
      </c>
      <c r="H5" s="73" t="s">
        <v>59</v>
      </c>
      <c r="I5" s="73" t="s">
        <v>497</v>
      </c>
      <c r="J5" s="73" t="s">
        <v>498</v>
      </c>
      <c r="K5" s="74" t="s">
        <v>499</v>
      </c>
      <c r="L5" s="87" t="s">
        <v>79</v>
      </c>
      <c r="M5" s="87"/>
      <c r="N5" s="87"/>
      <c r="O5" s="88"/>
      <c r="P5" s="93"/>
      <c r="Q5" s="75"/>
    </row>
    <row r="6" ht="30" customHeight="1" spans="1:17">
      <c r="A6" s="12"/>
      <c r="B6" s="75"/>
      <c r="C6" s="75"/>
      <c r="D6" s="75"/>
      <c r="E6" s="75"/>
      <c r="F6" s="75"/>
      <c r="G6" s="75"/>
      <c r="H6" s="75" t="s">
        <v>58</v>
      </c>
      <c r="I6" s="75"/>
      <c r="J6" s="75"/>
      <c r="K6" s="76"/>
      <c r="L6" s="75" t="s">
        <v>58</v>
      </c>
      <c r="M6" s="75" t="s">
        <v>65</v>
      </c>
      <c r="N6" s="75" t="s">
        <v>216</v>
      </c>
      <c r="O6" s="89" t="s">
        <v>67</v>
      </c>
      <c r="P6" s="76" t="s">
        <v>68</v>
      </c>
      <c r="Q6" s="75" t="s">
        <v>69</v>
      </c>
    </row>
    <row r="7" ht="18.75" customHeight="1" spans="1:17">
      <c r="A7" s="37">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78"/>
      <c r="B8" s="79"/>
      <c r="C8" s="79"/>
      <c r="D8" s="79"/>
      <c r="E8" s="97"/>
      <c r="F8" s="28"/>
      <c r="G8" s="28"/>
      <c r="H8" s="28"/>
      <c r="I8" s="28"/>
      <c r="J8" s="28"/>
      <c r="K8" s="28"/>
      <c r="L8" s="28"/>
      <c r="M8" s="28"/>
      <c r="N8" s="28"/>
      <c r="O8" s="28"/>
      <c r="P8" s="28"/>
      <c r="Q8" s="28"/>
    </row>
    <row r="9" ht="18.75" customHeight="1" spans="1:17">
      <c r="A9" s="78"/>
      <c r="B9" s="79"/>
      <c r="C9" s="79"/>
      <c r="D9" s="79"/>
      <c r="E9" s="98"/>
      <c r="F9" s="28"/>
      <c r="G9" s="28"/>
      <c r="H9" s="28"/>
      <c r="I9" s="28"/>
      <c r="J9" s="28"/>
      <c r="K9" s="28"/>
      <c r="L9" s="28"/>
      <c r="M9" s="28"/>
      <c r="N9" s="28"/>
      <c r="O9" s="28"/>
      <c r="P9" s="28"/>
      <c r="Q9" s="28"/>
    </row>
    <row r="10" ht="18.75" customHeight="1" spans="1:17">
      <c r="A10" s="81" t="s">
        <v>139</v>
      </c>
      <c r="B10" s="82"/>
      <c r="C10" s="82"/>
      <c r="D10" s="82"/>
      <c r="E10" s="97"/>
      <c r="F10" s="28"/>
      <c r="G10" s="28"/>
      <c r="H10" s="28"/>
      <c r="I10" s="28"/>
      <c r="J10" s="28"/>
      <c r="K10" s="28"/>
      <c r="L10" s="28"/>
      <c r="M10" s="28"/>
      <c r="N10" s="28"/>
      <c r="O10" s="28"/>
      <c r="P10" s="28"/>
      <c r="Q10" s="28"/>
    </row>
    <row r="12" customHeight="1" spans="1:2">
      <c r="A12" s="33" t="s">
        <v>500</v>
      </c>
      <c r="B12" s="33"/>
    </row>
  </sheetData>
  <mergeCells count="17">
    <mergeCell ref="A2:Q2"/>
    <mergeCell ref="A3:F3"/>
    <mergeCell ref="G4:Q4"/>
    <mergeCell ref="L5:Q5"/>
    <mergeCell ref="A10:E10"/>
    <mergeCell ref="A12:B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A12" sqref="A12:B12"/>
    </sheetView>
  </sheetViews>
  <sheetFormatPr defaultColWidth="9.14444444444444" defaultRowHeight="14.25" customHeight="1"/>
  <cols>
    <col min="1" max="1" width="31.4222222222222" customWidth="1"/>
    <col min="2" max="3" width="21.8444444444444" customWidth="1"/>
    <col min="4" max="14" width="19" customWidth="1"/>
  </cols>
  <sheetData>
    <row r="1" ht="15" customHeight="1" spans="1:14">
      <c r="A1" s="65"/>
      <c r="B1" s="65"/>
      <c r="C1" s="68"/>
      <c r="D1" s="65"/>
      <c r="E1" s="65"/>
      <c r="F1" s="65"/>
      <c r="G1" s="65"/>
      <c r="H1" s="84"/>
      <c r="I1" s="65"/>
      <c r="J1" s="65"/>
      <c r="K1" s="65"/>
      <c r="L1" s="39"/>
      <c r="M1" s="90"/>
      <c r="N1" s="91" t="s">
        <v>501</v>
      </c>
    </row>
    <row r="2" ht="34.5" customHeight="1" spans="1:14">
      <c r="A2" s="40" t="str">
        <f>"2025"&amp;"年部门政府购买服务预算表"</f>
        <v>2025年部门政府购买服务预算表</v>
      </c>
      <c r="B2" s="69"/>
      <c r="C2" s="52"/>
      <c r="D2" s="69"/>
      <c r="E2" s="69"/>
      <c r="F2" s="69"/>
      <c r="G2" s="69"/>
      <c r="H2" s="85"/>
      <c r="I2" s="69"/>
      <c r="J2" s="69"/>
      <c r="K2" s="69"/>
      <c r="L2" s="52"/>
      <c r="M2" s="85"/>
      <c r="N2" s="69"/>
    </row>
    <row r="3" ht="18.75" customHeight="1" spans="1:14">
      <c r="A3" s="60" t="str">
        <f>"单位名称："&amp;"沧源佤族自治县自然资源局"</f>
        <v>单位名称：沧源佤族自治县自然资源局</v>
      </c>
      <c r="B3" s="61"/>
      <c r="C3" s="70"/>
      <c r="D3" s="61"/>
      <c r="E3" s="61"/>
      <c r="F3" s="61"/>
      <c r="G3" s="61"/>
      <c r="H3" s="84"/>
      <c r="I3" s="65"/>
      <c r="J3" s="65"/>
      <c r="K3" s="65"/>
      <c r="L3" s="66"/>
      <c r="M3" s="92"/>
      <c r="N3" s="91" t="s">
        <v>188</v>
      </c>
    </row>
    <row r="4" ht="18.75" customHeight="1" spans="1:14">
      <c r="A4" s="8" t="s">
        <v>491</v>
      </c>
      <c r="B4" s="71" t="s">
        <v>502</v>
      </c>
      <c r="C4" s="72" t="s">
        <v>503</v>
      </c>
      <c r="D4" s="48" t="s">
        <v>208</v>
      </c>
      <c r="E4" s="48"/>
      <c r="F4" s="48"/>
      <c r="G4" s="48"/>
      <c r="H4" s="86"/>
      <c r="I4" s="48"/>
      <c r="J4" s="48"/>
      <c r="K4" s="48"/>
      <c r="L4" s="67"/>
      <c r="M4" s="86"/>
      <c r="N4" s="49"/>
    </row>
    <row r="5" ht="18.75" customHeight="1" spans="1:14">
      <c r="A5" s="10"/>
      <c r="B5" s="73"/>
      <c r="C5" s="74"/>
      <c r="D5" s="73" t="s">
        <v>56</v>
      </c>
      <c r="E5" s="73" t="s">
        <v>59</v>
      </c>
      <c r="F5" s="73" t="s">
        <v>497</v>
      </c>
      <c r="G5" s="73" t="s">
        <v>498</v>
      </c>
      <c r="H5" s="74" t="s">
        <v>499</v>
      </c>
      <c r="I5" s="87" t="s">
        <v>79</v>
      </c>
      <c r="J5" s="87"/>
      <c r="K5" s="87"/>
      <c r="L5" s="88"/>
      <c r="M5" s="93"/>
      <c r="N5" s="75"/>
    </row>
    <row r="6" ht="26.25" customHeight="1" spans="1:14">
      <c r="A6" s="12"/>
      <c r="B6" s="75"/>
      <c r="C6" s="76"/>
      <c r="D6" s="75"/>
      <c r="E6" s="75"/>
      <c r="F6" s="75"/>
      <c r="G6" s="75"/>
      <c r="H6" s="76"/>
      <c r="I6" s="75" t="s">
        <v>58</v>
      </c>
      <c r="J6" s="75" t="s">
        <v>65</v>
      </c>
      <c r="K6" s="75" t="s">
        <v>216</v>
      </c>
      <c r="L6" s="89"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8"/>
      <c r="E8" s="28"/>
      <c r="F8" s="28"/>
      <c r="G8" s="28"/>
      <c r="H8" s="28"/>
      <c r="I8" s="28"/>
      <c r="J8" s="28"/>
      <c r="K8" s="28"/>
      <c r="L8" s="28"/>
      <c r="M8" s="28"/>
      <c r="N8" s="28"/>
    </row>
    <row r="9" ht="18.75" customHeight="1" spans="1:14">
      <c r="A9" s="78"/>
      <c r="B9" s="79"/>
      <c r="C9" s="80"/>
      <c r="D9" s="28"/>
      <c r="E9" s="28"/>
      <c r="F9" s="28"/>
      <c r="G9" s="28"/>
      <c r="H9" s="28"/>
      <c r="I9" s="28"/>
      <c r="J9" s="28"/>
      <c r="K9" s="28"/>
      <c r="L9" s="28"/>
      <c r="M9" s="28"/>
      <c r="N9" s="28"/>
    </row>
    <row r="10" ht="18.75" customHeight="1" spans="1:14">
      <c r="A10" s="81" t="s">
        <v>139</v>
      </c>
      <c r="B10" s="82"/>
      <c r="C10" s="83"/>
      <c r="D10" s="28"/>
      <c r="E10" s="28"/>
      <c r="F10" s="28"/>
      <c r="G10" s="28"/>
      <c r="H10" s="28"/>
      <c r="I10" s="28"/>
      <c r="J10" s="28"/>
      <c r="K10" s="28"/>
      <c r="L10" s="28"/>
      <c r="M10" s="28"/>
      <c r="N10" s="28"/>
    </row>
    <row r="12" customHeight="1" spans="1:2">
      <c r="A12" s="33" t="s">
        <v>500</v>
      </c>
      <c r="B12" s="33"/>
    </row>
  </sheetData>
  <mergeCells count="14">
    <mergeCell ref="A2:N2"/>
    <mergeCell ref="A3:C3"/>
    <mergeCell ref="D4:N4"/>
    <mergeCell ref="I5:N5"/>
    <mergeCell ref="A10:C10"/>
    <mergeCell ref="A12:B12"/>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B10"/>
    </sheetView>
  </sheetViews>
  <sheetFormatPr defaultColWidth="9.14444444444444" defaultRowHeight="14.25" customHeight="1"/>
  <cols>
    <col min="1" max="1" width="37.7111111111111" customWidth="1"/>
    <col min="2" max="4" width="17.5666666666667" customWidth="1"/>
    <col min="5" max="9" width="15.7111111111111" customWidth="1"/>
  </cols>
  <sheetData>
    <row r="1" ht="15" customHeight="1" spans="1:9">
      <c r="A1" s="34"/>
      <c r="B1" s="34"/>
      <c r="C1" s="34"/>
      <c r="D1" s="58"/>
      <c r="G1" s="39"/>
      <c r="H1" s="39"/>
      <c r="I1" s="39" t="s">
        <v>504</v>
      </c>
    </row>
    <row r="2" ht="27.75" customHeight="1" spans="1:9">
      <c r="A2" s="59" t="str">
        <f>"2025"&amp;"年县对下转移支付预算表"</f>
        <v>2025年县对下转移支付预算表</v>
      </c>
      <c r="B2" s="4"/>
      <c r="C2" s="4"/>
      <c r="D2" s="4"/>
      <c r="E2" s="4"/>
      <c r="F2" s="4"/>
      <c r="G2" s="52"/>
      <c r="H2" s="52"/>
      <c r="I2" s="4"/>
    </row>
    <row r="3" ht="18.75" customHeight="1" spans="1:9">
      <c r="A3" s="60" t="str">
        <f>"单位名称："&amp;"沧源佤族自治县自然资源局"</f>
        <v>单位名称：沧源佤族自治县自然资源局</v>
      </c>
      <c r="B3" s="61"/>
      <c r="C3" s="61"/>
      <c r="D3" s="62"/>
      <c r="E3" s="65"/>
      <c r="G3" s="66"/>
      <c r="H3" s="66"/>
      <c r="I3" s="39" t="s">
        <v>188</v>
      </c>
    </row>
    <row r="4" ht="18.75" customHeight="1" spans="1:9">
      <c r="A4" s="35" t="s">
        <v>505</v>
      </c>
      <c r="B4" s="24" t="s">
        <v>208</v>
      </c>
      <c r="C4" s="25"/>
      <c r="D4" s="25"/>
      <c r="E4" s="24" t="s">
        <v>506</v>
      </c>
      <c r="F4" s="25"/>
      <c r="G4" s="67"/>
      <c r="H4" s="67"/>
      <c r="I4" s="26"/>
    </row>
    <row r="5" ht="18.75" customHeight="1" spans="1:9">
      <c r="A5" s="37"/>
      <c r="B5" s="36" t="s">
        <v>56</v>
      </c>
      <c r="C5" s="8" t="s">
        <v>59</v>
      </c>
      <c r="D5" s="63" t="s">
        <v>507</v>
      </c>
      <c r="E5" s="64" t="s">
        <v>508</v>
      </c>
      <c r="F5" s="64" t="s">
        <v>508</v>
      </c>
      <c r="G5" s="64" t="s">
        <v>508</v>
      </c>
      <c r="H5" s="64" t="s">
        <v>508</v>
      </c>
      <c r="I5" s="64" t="s">
        <v>508</v>
      </c>
    </row>
    <row r="6" ht="18.75" customHeight="1" spans="1:9">
      <c r="A6" s="64">
        <v>1</v>
      </c>
      <c r="B6" s="64">
        <v>2</v>
      </c>
      <c r="C6" s="64">
        <v>3</v>
      </c>
      <c r="D6" s="64">
        <v>4</v>
      </c>
      <c r="E6" s="64">
        <v>5</v>
      </c>
      <c r="F6" s="64">
        <v>6</v>
      </c>
      <c r="G6" s="64">
        <v>7</v>
      </c>
      <c r="H6" s="64">
        <v>8</v>
      </c>
      <c r="I6" s="64">
        <v>9</v>
      </c>
    </row>
    <row r="7" ht="18.75" customHeight="1" spans="1:9">
      <c r="A7" s="30"/>
      <c r="B7" s="28"/>
      <c r="C7" s="28"/>
      <c r="D7" s="28"/>
      <c r="E7" s="28"/>
      <c r="F7" s="28"/>
      <c r="G7" s="28"/>
      <c r="H7" s="28"/>
      <c r="I7" s="28"/>
    </row>
    <row r="8" ht="18.75" customHeight="1" spans="1:9">
      <c r="A8" s="30"/>
      <c r="B8" s="28"/>
      <c r="C8" s="28"/>
      <c r="D8" s="28"/>
      <c r="E8" s="28"/>
      <c r="F8" s="28"/>
      <c r="G8" s="28"/>
      <c r="H8" s="28"/>
      <c r="I8" s="28"/>
    </row>
    <row r="10" customHeight="1" spans="1:2">
      <c r="A10" s="33" t="s">
        <v>500</v>
      </c>
      <c r="B10" s="33"/>
    </row>
  </sheetData>
  <mergeCells count="6">
    <mergeCell ref="A2:I2"/>
    <mergeCell ref="A3:E3"/>
    <mergeCell ref="B4:D4"/>
    <mergeCell ref="E4:I4"/>
    <mergeCell ref="A10:B10"/>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B9"/>
    </sheetView>
  </sheetViews>
  <sheetFormatPr defaultColWidth="9.14444444444444" defaultRowHeight="12" customHeight="1"/>
  <cols>
    <col min="1" max="1" width="34.2888888888889" customWidth="1"/>
    <col min="2" max="2" width="29" customWidth="1"/>
    <col min="3" max="5" width="23.5666666666667" customWidth="1"/>
    <col min="6" max="6" width="11.2888888888889" customWidth="1"/>
    <col min="7" max="7" width="25.1444444444444" customWidth="1"/>
    <col min="8" max="8" width="15.5666666666667" customWidth="1"/>
    <col min="9" max="9" width="13.4222222222222" customWidth="1"/>
    <col min="10" max="10" width="18.8444444444444" customWidth="1"/>
  </cols>
  <sheetData>
    <row r="1" ht="15" customHeight="1" spans="10:10">
      <c r="J1" s="39" t="s">
        <v>509</v>
      </c>
    </row>
    <row r="2" ht="36" customHeight="1" spans="1:10">
      <c r="A2" s="3" t="str">
        <f>"2025"&amp;"年县对下转移支付绩效目标表"</f>
        <v>2025年县对下转移支付绩效目标表</v>
      </c>
      <c r="B2" s="4"/>
      <c r="C2" s="4"/>
      <c r="D2" s="4"/>
      <c r="E2" s="4"/>
      <c r="F2" s="52"/>
      <c r="G2" s="4"/>
      <c r="H2" s="52"/>
      <c r="I2" s="52"/>
      <c r="J2" s="4"/>
    </row>
    <row r="3" ht="18.75" customHeight="1" spans="1:8">
      <c r="A3" s="5" t="str">
        <f>"单位名称："&amp;"沧源佤族自治县自然资源局"</f>
        <v>单位名称：沧源佤族自治县自然资源局</v>
      </c>
      <c r="B3" s="21"/>
      <c r="C3" s="21"/>
      <c r="D3" s="21"/>
      <c r="E3" s="21"/>
      <c r="F3" s="53"/>
      <c r="G3" s="21"/>
      <c r="H3" s="53"/>
    </row>
    <row r="4" ht="18.75" customHeight="1" spans="1:10">
      <c r="A4" s="42" t="s">
        <v>313</v>
      </c>
      <c r="B4" s="42" t="s">
        <v>314</v>
      </c>
      <c r="C4" s="42" t="s">
        <v>315</v>
      </c>
      <c r="D4" s="42" t="s">
        <v>316</v>
      </c>
      <c r="E4" s="42" t="s">
        <v>317</v>
      </c>
      <c r="F4" s="54" t="s">
        <v>318</v>
      </c>
      <c r="G4" s="42" t="s">
        <v>319</v>
      </c>
      <c r="H4" s="54" t="s">
        <v>320</v>
      </c>
      <c r="I4" s="54" t="s">
        <v>321</v>
      </c>
      <c r="J4" s="42" t="s">
        <v>322</v>
      </c>
    </row>
    <row r="5" ht="18.75" customHeight="1" spans="1:10">
      <c r="A5" s="42">
        <v>1</v>
      </c>
      <c r="B5" s="42">
        <v>2</v>
      </c>
      <c r="C5" s="42">
        <v>3</v>
      </c>
      <c r="D5" s="42">
        <v>4</v>
      </c>
      <c r="E5" s="42">
        <v>5</v>
      </c>
      <c r="F5" s="54">
        <v>6</v>
      </c>
      <c r="G5" s="42">
        <v>7</v>
      </c>
      <c r="H5" s="54">
        <v>8</v>
      </c>
      <c r="I5" s="54">
        <v>9</v>
      </c>
      <c r="J5" s="42">
        <v>10</v>
      </c>
    </row>
    <row r="6" ht="18.75" customHeight="1" spans="1:10">
      <c r="A6" s="14"/>
      <c r="B6" s="43"/>
      <c r="C6" s="43"/>
      <c r="D6" s="43"/>
      <c r="E6" s="55"/>
      <c r="F6" s="56"/>
      <c r="G6" s="55"/>
      <c r="H6" s="56"/>
      <c r="I6" s="56"/>
      <c r="J6" s="55"/>
    </row>
    <row r="7" ht="18.75" customHeight="1" spans="1:10">
      <c r="A7" s="14"/>
      <c r="B7" s="14"/>
      <c r="C7" s="14"/>
      <c r="D7" s="14"/>
      <c r="E7" s="14"/>
      <c r="F7" s="57"/>
      <c r="G7" s="14"/>
      <c r="H7" s="14"/>
      <c r="I7" s="14"/>
      <c r="J7" s="14"/>
    </row>
    <row r="9" customHeight="1" spans="1:2">
      <c r="A9" s="33" t="s">
        <v>500</v>
      </c>
      <c r="B9" s="33"/>
    </row>
  </sheetData>
  <mergeCells count="3">
    <mergeCell ref="A2:J2"/>
    <mergeCell ref="A3:H3"/>
    <mergeCell ref="A9:B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B10"/>
    </sheetView>
  </sheetViews>
  <sheetFormatPr defaultColWidth="9.14444444444444" defaultRowHeight="12" customHeight="1" outlineLevelCol="7"/>
  <cols>
    <col min="1" max="1" width="29" customWidth="1"/>
    <col min="2" max="2" width="18.7111111111111" customWidth="1"/>
    <col min="3" max="3" width="24.8444444444444" customWidth="1"/>
    <col min="4" max="4" width="23.5666666666667" customWidth="1"/>
    <col min="5" max="5" width="17.8444444444444" customWidth="1"/>
    <col min="6" max="6" width="23.5666666666667" customWidth="1"/>
    <col min="7" max="7" width="25.1444444444444" customWidth="1"/>
    <col min="8" max="8" width="18.8444444444444" customWidth="1"/>
  </cols>
  <sheetData>
    <row r="1" ht="15" customHeight="1" spans="1:8">
      <c r="A1" s="1"/>
      <c r="B1" s="1"/>
      <c r="C1" s="1"/>
      <c r="D1" s="1"/>
      <c r="E1" s="1"/>
      <c r="F1" s="1"/>
      <c r="G1" s="1"/>
      <c r="H1" s="45" t="s">
        <v>510</v>
      </c>
    </row>
    <row r="2" ht="34.5" customHeight="1" spans="1:8">
      <c r="A2" s="40" t="str">
        <f>"2025"&amp;"年新增资产配置表"</f>
        <v>2025年新增资产配置表</v>
      </c>
      <c r="B2" s="4"/>
      <c r="C2" s="4"/>
      <c r="D2" s="4"/>
      <c r="E2" s="4"/>
      <c r="F2" s="4"/>
      <c r="G2" s="4"/>
      <c r="H2" s="4"/>
    </row>
    <row r="3" ht="18.75" customHeight="1" spans="1:8">
      <c r="A3" s="41" t="str">
        <f>"单位名称："&amp;"沧源佤族自治县自然资源局"</f>
        <v>单位名称：沧源佤族自治县自然资源局</v>
      </c>
      <c r="B3" s="6"/>
      <c r="C3" s="21"/>
      <c r="H3" s="46" t="s">
        <v>188</v>
      </c>
    </row>
    <row r="4" ht="18.75" customHeight="1" spans="1:8">
      <c r="A4" s="8" t="s">
        <v>201</v>
      </c>
      <c r="B4" s="8" t="s">
        <v>511</v>
      </c>
      <c r="C4" s="8" t="s">
        <v>512</v>
      </c>
      <c r="D4" s="8" t="s">
        <v>513</v>
      </c>
      <c r="E4" s="8" t="s">
        <v>514</v>
      </c>
      <c r="F4" s="47" t="s">
        <v>515</v>
      </c>
      <c r="G4" s="48"/>
      <c r="H4" s="49"/>
    </row>
    <row r="5" ht="18.75" customHeight="1" spans="1:8">
      <c r="A5" s="12"/>
      <c r="B5" s="12"/>
      <c r="C5" s="12"/>
      <c r="D5" s="12"/>
      <c r="E5" s="12"/>
      <c r="F5" s="42" t="s">
        <v>495</v>
      </c>
      <c r="G5" s="42" t="s">
        <v>516</v>
      </c>
      <c r="H5" s="42" t="s">
        <v>517</v>
      </c>
    </row>
    <row r="6" ht="18.75" customHeight="1" spans="1:8">
      <c r="A6" s="42">
        <v>1</v>
      </c>
      <c r="B6" s="42">
        <v>2</v>
      </c>
      <c r="C6" s="42">
        <v>3</v>
      </c>
      <c r="D6" s="42">
        <v>4</v>
      </c>
      <c r="E6" s="42">
        <v>5</v>
      </c>
      <c r="F6" s="42">
        <v>6</v>
      </c>
      <c r="G6" s="42">
        <v>7</v>
      </c>
      <c r="H6" s="42">
        <v>8</v>
      </c>
    </row>
    <row r="7" ht="18.75" customHeight="1" spans="1:8">
      <c r="A7" s="43"/>
      <c r="B7" s="43"/>
      <c r="C7" s="30"/>
      <c r="D7" s="30"/>
      <c r="E7" s="30"/>
      <c r="F7" s="50"/>
      <c r="G7" s="28"/>
      <c r="H7" s="28"/>
    </row>
    <row r="8" ht="18.75" customHeight="1" spans="1:8">
      <c r="A8" s="18" t="s">
        <v>56</v>
      </c>
      <c r="B8" s="44"/>
      <c r="C8" s="44"/>
      <c r="D8" s="44"/>
      <c r="E8" s="51"/>
      <c r="F8" s="50"/>
      <c r="G8" s="28"/>
      <c r="H8" s="28"/>
    </row>
    <row r="10" customHeight="1" spans="1:2">
      <c r="A10" s="33" t="s">
        <v>500</v>
      </c>
      <c r="B10" s="33"/>
    </row>
  </sheetData>
  <mergeCells count="10">
    <mergeCell ref="A2:H2"/>
    <mergeCell ref="A3:C3"/>
    <mergeCell ref="F4:H4"/>
    <mergeCell ref="A8:E8"/>
    <mergeCell ref="A10:B10"/>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E24" sqref="E24"/>
    </sheetView>
  </sheetViews>
  <sheetFormatPr defaultColWidth="9.14444444444444" defaultRowHeight="14.25" customHeight="1"/>
  <cols>
    <col min="1" max="1" width="13.4222222222222" customWidth="1"/>
    <col min="2" max="2" width="43.8666666666667" customWidth="1"/>
    <col min="3" max="3" width="23.8444444444444" customWidth="1"/>
    <col min="4" max="4" width="11.1444444444444" customWidth="1"/>
    <col min="5" max="5" width="33.1666666666667" customWidth="1"/>
    <col min="6" max="6" width="9.84444444444444" customWidth="1"/>
    <col min="7" max="7" width="17.7111111111111" customWidth="1"/>
    <col min="8" max="11" width="15.4222222222222" customWidth="1"/>
  </cols>
  <sheetData>
    <row r="1" ht="15" customHeight="1" spans="4:11">
      <c r="D1" s="29"/>
      <c r="E1" s="29"/>
      <c r="F1" s="29"/>
      <c r="G1" s="29"/>
      <c r="H1" s="34"/>
      <c r="I1" s="34"/>
      <c r="J1" s="34"/>
      <c r="K1" s="39" t="s">
        <v>518</v>
      </c>
    </row>
    <row r="2" ht="42.75" customHeight="1" spans="1:11">
      <c r="A2" s="3" t="str">
        <f>"2025"&amp;"年转移支付补助项目支出预算表"</f>
        <v>2025年转移支付补助项目支出预算表</v>
      </c>
      <c r="B2" s="4"/>
      <c r="C2" s="4"/>
      <c r="D2" s="4"/>
      <c r="E2" s="4"/>
      <c r="F2" s="4"/>
      <c r="G2" s="4"/>
      <c r="H2" s="4"/>
      <c r="I2" s="4"/>
      <c r="J2" s="4"/>
      <c r="K2" s="4"/>
    </row>
    <row r="3" ht="18.75" customHeight="1" spans="1:11">
      <c r="A3" s="5" t="str">
        <f>"单位名称："&amp;"沧源佤族自治县自然资源局"</f>
        <v>单位名称：沧源佤族自治县自然资源局</v>
      </c>
      <c r="B3" s="6"/>
      <c r="C3" s="6"/>
      <c r="D3" s="6"/>
      <c r="E3" s="6"/>
      <c r="F3" s="6"/>
      <c r="G3" s="6"/>
      <c r="H3" s="23"/>
      <c r="I3" s="23"/>
      <c r="J3" s="23"/>
      <c r="K3" s="22" t="s">
        <v>188</v>
      </c>
    </row>
    <row r="4" ht="18.75" customHeight="1" spans="1:11">
      <c r="A4" s="7" t="s">
        <v>280</v>
      </c>
      <c r="B4" s="7" t="s">
        <v>203</v>
      </c>
      <c r="C4" s="7" t="s">
        <v>281</v>
      </c>
      <c r="D4" s="8" t="s">
        <v>204</v>
      </c>
      <c r="E4" s="8" t="s">
        <v>205</v>
      </c>
      <c r="F4" s="8" t="s">
        <v>282</v>
      </c>
      <c r="G4" s="8" t="s">
        <v>283</v>
      </c>
      <c r="H4" s="35" t="s">
        <v>56</v>
      </c>
      <c r="I4" s="24" t="s">
        <v>519</v>
      </c>
      <c r="J4" s="25"/>
      <c r="K4" s="26"/>
    </row>
    <row r="5" ht="18.75" customHeight="1" spans="1:11">
      <c r="A5" s="9"/>
      <c r="B5" s="9"/>
      <c r="C5" s="9"/>
      <c r="D5" s="10"/>
      <c r="E5" s="10"/>
      <c r="F5" s="10"/>
      <c r="G5" s="10"/>
      <c r="H5" s="36"/>
      <c r="I5" s="8" t="s">
        <v>59</v>
      </c>
      <c r="J5" s="8" t="s">
        <v>60</v>
      </c>
      <c r="K5" s="8" t="s">
        <v>61</v>
      </c>
    </row>
    <row r="6" ht="18.75" customHeight="1" spans="1:11">
      <c r="A6" s="11"/>
      <c r="B6" s="11"/>
      <c r="C6" s="11"/>
      <c r="D6" s="12"/>
      <c r="E6" s="12"/>
      <c r="F6" s="12"/>
      <c r="G6" s="12"/>
      <c r="H6" s="37"/>
      <c r="I6" s="12" t="s">
        <v>58</v>
      </c>
      <c r="J6" s="12"/>
      <c r="K6" s="12"/>
    </row>
    <row r="7" ht="18.75" customHeight="1" spans="1:11">
      <c r="A7" s="13">
        <v>1</v>
      </c>
      <c r="B7" s="13">
        <v>2</v>
      </c>
      <c r="C7" s="13">
        <v>3</v>
      </c>
      <c r="D7" s="13">
        <v>4</v>
      </c>
      <c r="E7" s="13">
        <v>5</v>
      </c>
      <c r="F7" s="13">
        <v>6</v>
      </c>
      <c r="G7" s="13">
        <v>7</v>
      </c>
      <c r="H7" s="13">
        <v>8</v>
      </c>
      <c r="I7" s="13">
        <v>9</v>
      </c>
      <c r="J7" s="27">
        <v>10</v>
      </c>
      <c r="K7" s="27">
        <v>11</v>
      </c>
    </row>
    <row r="8" ht="18.75" customHeight="1" spans="1:11">
      <c r="A8" s="30"/>
      <c r="B8" s="14"/>
      <c r="C8" s="30"/>
      <c r="D8" s="30"/>
      <c r="E8" s="30"/>
      <c r="F8" s="30"/>
      <c r="G8" s="30"/>
      <c r="H8" s="28"/>
      <c r="I8" s="28"/>
      <c r="J8" s="28"/>
      <c r="K8" s="28"/>
    </row>
    <row r="9" ht="18.75" customHeight="1" spans="1:11">
      <c r="A9" s="14"/>
      <c r="B9" s="14"/>
      <c r="C9" s="14"/>
      <c r="D9" s="14"/>
      <c r="E9" s="14"/>
      <c r="F9" s="14"/>
      <c r="G9" s="14"/>
      <c r="H9" s="28"/>
      <c r="I9" s="28"/>
      <c r="J9" s="28"/>
      <c r="K9" s="28"/>
    </row>
    <row r="10" ht="18.75" customHeight="1" spans="1:11">
      <c r="A10" s="31" t="s">
        <v>139</v>
      </c>
      <c r="B10" s="32"/>
      <c r="C10" s="32"/>
      <c r="D10" s="32"/>
      <c r="E10" s="32"/>
      <c r="F10" s="32"/>
      <c r="G10" s="38"/>
      <c r="H10" s="28"/>
      <c r="I10" s="28"/>
      <c r="J10" s="28"/>
      <c r="K10" s="28"/>
    </row>
    <row r="12" customHeight="1" spans="1:2">
      <c r="A12" s="33" t="s">
        <v>500</v>
      </c>
      <c r="B12" s="33"/>
    </row>
  </sheetData>
  <mergeCells count="16">
    <mergeCell ref="A2:K2"/>
    <mergeCell ref="A3:G3"/>
    <mergeCell ref="I4:K4"/>
    <mergeCell ref="A10:G10"/>
    <mergeCell ref="A12:B12"/>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workbookViewId="0">
      <selection activeCell="B23" sqref="B23"/>
    </sheetView>
  </sheetViews>
  <sheetFormatPr defaultColWidth="9.14444444444444" defaultRowHeight="14.25" customHeight="1" outlineLevelCol="6"/>
  <cols>
    <col min="1" max="1" width="29.4222222222222" customWidth="1"/>
    <col min="2" max="2" width="23.1444444444444" customWidth="1"/>
    <col min="3" max="3" width="31.5666666666667" customWidth="1"/>
    <col min="4" max="4" width="20.4222222222222" customWidth="1"/>
    <col min="5" max="7" width="23.8444444444444" customWidth="1"/>
  </cols>
  <sheetData>
    <row r="1" ht="15" customHeight="1" spans="1:7">
      <c r="A1" s="1"/>
      <c r="B1" s="1"/>
      <c r="C1" s="1"/>
      <c r="D1" s="2"/>
      <c r="E1" s="21"/>
      <c r="F1" s="21"/>
      <c r="G1" s="22" t="s">
        <v>520</v>
      </c>
    </row>
    <row r="2" ht="36.75" customHeight="1" spans="1:7">
      <c r="A2" s="3" t="str">
        <f>"2025"&amp;"年部门项目中期规划预算表"</f>
        <v>2025年部门项目中期规划预算表</v>
      </c>
      <c r="B2" s="4"/>
      <c r="C2" s="4"/>
      <c r="D2" s="4"/>
      <c r="E2" s="4"/>
      <c r="F2" s="4"/>
      <c r="G2" s="4"/>
    </row>
    <row r="3" ht="18.75" customHeight="1" spans="1:7">
      <c r="A3" s="5" t="str">
        <f>"单位名称："&amp;"沧源佤族自治县自然资源局"</f>
        <v>单位名称：沧源佤族自治县自然资源局</v>
      </c>
      <c r="B3" s="6"/>
      <c r="C3" s="6"/>
      <c r="D3" s="6"/>
      <c r="E3" s="23"/>
      <c r="F3" s="23"/>
      <c r="G3" s="22" t="s">
        <v>188</v>
      </c>
    </row>
    <row r="4" ht="18.75" customHeight="1" spans="1:7">
      <c r="A4" s="7" t="s">
        <v>281</v>
      </c>
      <c r="B4" s="7" t="s">
        <v>280</v>
      </c>
      <c r="C4" s="7" t="s">
        <v>203</v>
      </c>
      <c r="D4" s="8" t="s">
        <v>521</v>
      </c>
      <c r="E4" s="24" t="s">
        <v>59</v>
      </c>
      <c r="F4" s="25"/>
      <c r="G4" s="26"/>
    </row>
    <row r="5" ht="18.75" customHeight="1" spans="1:7">
      <c r="A5" s="9"/>
      <c r="B5" s="9"/>
      <c r="C5" s="9"/>
      <c r="D5" s="10"/>
      <c r="E5" s="7" t="str">
        <f>"2025"&amp;"年"</f>
        <v>2025年</v>
      </c>
      <c r="F5" s="7" t="str">
        <f>"2025"+1&amp;"年"</f>
        <v>2026年</v>
      </c>
      <c r="G5" s="8" t="str">
        <f>"2025"+2&amp;"年"</f>
        <v>2027年</v>
      </c>
    </row>
    <row r="6" ht="18.75" customHeight="1" spans="1:7">
      <c r="A6" s="11"/>
      <c r="B6" s="11"/>
      <c r="C6" s="11"/>
      <c r="D6" s="12"/>
      <c r="E6" s="11" t="s">
        <v>58</v>
      </c>
      <c r="F6" s="11"/>
      <c r="G6" s="12"/>
    </row>
    <row r="7" ht="18.75" customHeight="1" spans="1:7">
      <c r="A7" s="13">
        <v>1</v>
      </c>
      <c r="B7" s="13">
        <v>2</v>
      </c>
      <c r="C7" s="13">
        <v>3</v>
      </c>
      <c r="D7" s="13">
        <v>4</v>
      </c>
      <c r="E7" s="13">
        <v>5</v>
      </c>
      <c r="F7" s="13">
        <v>6</v>
      </c>
      <c r="G7" s="27">
        <v>7</v>
      </c>
    </row>
    <row r="8" ht="18.75" customHeight="1" spans="1:7">
      <c r="A8" s="14" t="s">
        <v>71</v>
      </c>
      <c r="B8" s="15"/>
      <c r="C8" s="15"/>
      <c r="D8" s="14"/>
      <c r="E8" s="28">
        <v>6395000</v>
      </c>
      <c r="F8" s="28"/>
      <c r="G8" s="28"/>
    </row>
    <row r="9" ht="18.75" customHeight="1" spans="1:7">
      <c r="A9" s="16" t="s">
        <v>71</v>
      </c>
      <c r="B9" s="14"/>
      <c r="C9" s="14"/>
      <c r="D9" s="14"/>
      <c r="E9" s="28">
        <v>6395000</v>
      </c>
      <c r="F9" s="28"/>
      <c r="G9" s="28"/>
    </row>
    <row r="10" ht="18.75" customHeight="1" spans="1:7">
      <c r="A10" s="17"/>
      <c r="B10" s="14" t="s">
        <v>522</v>
      </c>
      <c r="C10" s="14" t="s">
        <v>298</v>
      </c>
      <c r="D10" s="14" t="s">
        <v>523</v>
      </c>
      <c r="E10" s="28">
        <v>3400000</v>
      </c>
      <c r="F10" s="28"/>
      <c r="G10" s="28"/>
    </row>
    <row r="11" ht="18.75" customHeight="1" spans="1:7">
      <c r="A11" s="17"/>
      <c r="B11" s="14" t="s">
        <v>522</v>
      </c>
      <c r="C11" s="14" t="s">
        <v>310</v>
      </c>
      <c r="D11" s="14" t="s">
        <v>523</v>
      </c>
      <c r="E11" s="28">
        <v>100000</v>
      </c>
      <c r="F11" s="28"/>
      <c r="G11" s="28"/>
    </row>
    <row r="12" ht="18.75" customHeight="1" spans="1:7">
      <c r="A12" s="17"/>
      <c r="B12" s="14" t="s">
        <v>522</v>
      </c>
      <c r="C12" s="14" t="s">
        <v>302</v>
      </c>
      <c r="D12" s="14" t="s">
        <v>523</v>
      </c>
      <c r="E12" s="28">
        <v>400000</v>
      </c>
      <c r="F12" s="28"/>
      <c r="G12" s="28"/>
    </row>
    <row r="13" ht="18.75" customHeight="1" spans="1:7">
      <c r="A13" s="17"/>
      <c r="B13" s="14" t="s">
        <v>522</v>
      </c>
      <c r="C13" s="14" t="s">
        <v>291</v>
      </c>
      <c r="D13" s="14" t="s">
        <v>523</v>
      </c>
      <c r="E13" s="28">
        <v>165000</v>
      </c>
      <c r="F13" s="28"/>
      <c r="G13" s="28"/>
    </row>
    <row r="14" ht="18.75" customHeight="1" spans="1:7">
      <c r="A14" s="17"/>
      <c r="B14" s="14" t="s">
        <v>522</v>
      </c>
      <c r="C14" s="14" t="s">
        <v>294</v>
      </c>
      <c r="D14" s="14" t="s">
        <v>523</v>
      </c>
      <c r="E14" s="28">
        <v>1330000</v>
      </c>
      <c r="F14" s="28"/>
      <c r="G14" s="28"/>
    </row>
    <row r="15" ht="18.75" customHeight="1" spans="1:7">
      <c r="A15" s="17"/>
      <c r="B15" s="14" t="s">
        <v>522</v>
      </c>
      <c r="C15" s="14" t="s">
        <v>304</v>
      </c>
      <c r="D15" s="14" t="s">
        <v>523</v>
      </c>
      <c r="E15" s="28">
        <v>1000000</v>
      </c>
      <c r="F15" s="28"/>
      <c r="G15" s="28"/>
    </row>
    <row r="16" ht="18.75" customHeight="1" spans="1:7">
      <c r="A16" s="18" t="s">
        <v>56</v>
      </c>
      <c r="B16" s="19" t="s">
        <v>524</v>
      </c>
      <c r="C16" s="19"/>
      <c r="D16" s="20"/>
      <c r="E16" s="28">
        <v>6395000</v>
      </c>
      <c r="F16" s="28"/>
      <c r="G16" s="28"/>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444444444444" defaultRowHeight="14.25" customHeight="1"/>
  <cols>
    <col min="1" max="1" width="21.1444444444444" customWidth="1"/>
    <col min="2" max="2" width="35.2888888888889" customWidth="1"/>
    <col min="3" max="8" width="20.4222222222222" customWidth="1"/>
    <col min="9" max="11" width="20.5666666666667" customWidth="1"/>
    <col min="12" max="12" width="20.4222222222222" customWidth="1"/>
    <col min="13" max="13" width="20.5666666666667" customWidth="1"/>
    <col min="14" max="19" width="20.4222222222222" customWidth="1"/>
  </cols>
  <sheetData>
    <row r="1" ht="15" customHeight="1" spans="10:19">
      <c r="J1" s="201"/>
      <c r="O1" s="68"/>
      <c r="P1" s="68"/>
      <c r="Q1" s="68"/>
      <c r="R1" s="68"/>
      <c r="S1" s="39" t="s">
        <v>53</v>
      </c>
    </row>
    <row r="2" ht="57.75" customHeight="1" spans="1:19">
      <c r="A2" s="130" t="str">
        <f>"2025"&amp;"年部门收入预算表"</f>
        <v>2025年部门收入预算表</v>
      </c>
      <c r="B2" s="184"/>
      <c r="C2" s="184"/>
      <c r="D2" s="184"/>
      <c r="E2" s="184"/>
      <c r="F2" s="184"/>
      <c r="G2" s="184"/>
      <c r="H2" s="184"/>
      <c r="I2" s="184"/>
      <c r="J2" s="184"/>
      <c r="K2" s="184"/>
      <c r="L2" s="184"/>
      <c r="M2" s="184"/>
      <c r="N2" s="184"/>
      <c r="O2" s="204"/>
      <c r="P2" s="204"/>
      <c r="Q2" s="204"/>
      <c r="R2" s="204"/>
      <c r="S2" s="204"/>
    </row>
    <row r="3" ht="18.75" customHeight="1" spans="1:19">
      <c r="A3" s="41" t="str">
        <f>"单位名称："&amp;"沧源佤族自治县自然资源局"</f>
        <v>单位名称：沧源佤族自治县自然资源局</v>
      </c>
      <c r="B3" s="94"/>
      <c r="C3" s="94"/>
      <c r="D3" s="94"/>
      <c r="E3" s="94"/>
      <c r="F3" s="94"/>
      <c r="G3" s="94"/>
      <c r="H3" s="94"/>
      <c r="I3" s="94"/>
      <c r="J3" s="70"/>
      <c r="K3" s="94"/>
      <c r="L3" s="94"/>
      <c r="M3" s="94"/>
      <c r="N3" s="94"/>
      <c r="O3" s="70"/>
      <c r="P3" s="70"/>
      <c r="Q3" s="70"/>
      <c r="R3" s="70"/>
      <c r="S3" s="39" t="s">
        <v>1</v>
      </c>
    </row>
    <row r="4" ht="18.75" customHeight="1" spans="1:19">
      <c r="A4" s="185" t="s">
        <v>54</v>
      </c>
      <c r="B4" s="186" t="s">
        <v>55</v>
      </c>
      <c r="C4" s="186" t="s">
        <v>56</v>
      </c>
      <c r="D4" s="187" t="s">
        <v>57</v>
      </c>
      <c r="E4" s="200"/>
      <c r="F4" s="200"/>
      <c r="G4" s="200"/>
      <c r="H4" s="200"/>
      <c r="I4" s="200"/>
      <c r="J4" s="202"/>
      <c r="K4" s="200"/>
      <c r="L4" s="200"/>
      <c r="M4" s="200"/>
      <c r="N4" s="205"/>
      <c r="O4" s="187" t="s">
        <v>46</v>
      </c>
      <c r="P4" s="187"/>
      <c r="Q4" s="187"/>
      <c r="R4" s="187"/>
      <c r="S4" s="207"/>
    </row>
    <row r="5" ht="18.75" customHeight="1" spans="1:19">
      <c r="A5" s="188"/>
      <c r="B5" s="189"/>
      <c r="C5" s="189"/>
      <c r="D5" s="190" t="s">
        <v>58</v>
      </c>
      <c r="E5" s="190" t="s">
        <v>59</v>
      </c>
      <c r="F5" s="190" t="s">
        <v>60</v>
      </c>
      <c r="G5" s="190" t="s">
        <v>61</v>
      </c>
      <c r="H5" s="190" t="s">
        <v>62</v>
      </c>
      <c r="I5" s="203" t="s">
        <v>63</v>
      </c>
      <c r="J5" s="203"/>
      <c r="K5" s="203"/>
      <c r="L5" s="203"/>
      <c r="M5" s="203"/>
      <c r="N5" s="193"/>
      <c r="O5" s="190" t="s">
        <v>58</v>
      </c>
      <c r="P5" s="190" t="s">
        <v>59</v>
      </c>
      <c r="Q5" s="190" t="s">
        <v>60</v>
      </c>
      <c r="R5" s="190" t="s">
        <v>61</v>
      </c>
      <c r="S5" s="190" t="s">
        <v>64</v>
      </c>
    </row>
    <row r="6" ht="18.75" customHeight="1" spans="1:19">
      <c r="A6" s="191"/>
      <c r="B6" s="192"/>
      <c r="C6" s="192"/>
      <c r="D6" s="193"/>
      <c r="E6" s="193"/>
      <c r="F6" s="193"/>
      <c r="G6" s="193"/>
      <c r="H6" s="193"/>
      <c r="I6" s="192" t="s">
        <v>58</v>
      </c>
      <c r="J6" s="192" t="s">
        <v>65</v>
      </c>
      <c r="K6" s="192" t="s">
        <v>66</v>
      </c>
      <c r="L6" s="192" t="s">
        <v>67</v>
      </c>
      <c r="M6" s="192" t="s">
        <v>68</v>
      </c>
      <c r="N6" s="192" t="s">
        <v>69</v>
      </c>
      <c r="O6" s="206"/>
      <c r="P6" s="206"/>
      <c r="Q6" s="206"/>
      <c r="R6" s="206"/>
      <c r="S6" s="193"/>
    </row>
    <row r="7" ht="18.75" customHeight="1" spans="1:19">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row>
    <row r="8" ht="18.75" customHeight="1" spans="1:19">
      <c r="A8" s="194" t="s">
        <v>70</v>
      </c>
      <c r="B8" s="195" t="s">
        <v>71</v>
      </c>
      <c r="C8" s="28">
        <v>18336716.47</v>
      </c>
      <c r="D8" s="28">
        <v>18336716.47</v>
      </c>
      <c r="E8" s="28">
        <v>13202016.47</v>
      </c>
      <c r="F8" s="28">
        <v>5134700</v>
      </c>
      <c r="G8" s="28"/>
      <c r="H8" s="28"/>
      <c r="I8" s="28"/>
      <c r="J8" s="28"/>
      <c r="K8" s="28"/>
      <c r="L8" s="28"/>
      <c r="M8" s="28"/>
      <c r="N8" s="28"/>
      <c r="O8" s="28"/>
      <c r="P8" s="28"/>
      <c r="Q8" s="28"/>
      <c r="R8" s="28"/>
      <c r="S8" s="28"/>
    </row>
    <row r="9" ht="18.75" customHeight="1" spans="1:19">
      <c r="A9" s="196" t="s">
        <v>72</v>
      </c>
      <c r="B9" s="197" t="s">
        <v>71</v>
      </c>
      <c r="C9" s="28">
        <v>18336716.47</v>
      </c>
      <c r="D9" s="28">
        <v>18336716.47</v>
      </c>
      <c r="E9" s="28">
        <v>13202016.47</v>
      </c>
      <c r="F9" s="28">
        <v>5134700</v>
      </c>
      <c r="G9" s="28"/>
      <c r="H9" s="28"/>
      <c r="I9" s="28"/>
      <c r="J9" s="28"/>
      <c r="K9" s="28"/>
      <c r="L9" s="28"/>
      <c r="M9" s="28"/>
      <c r="N9" s="28"/>
      <c r="O9" s="28"/>
      <c r="P9" s="28"/>
      <c r="Q9" s="28"/>
      <c r="R9" s="28"/>
      <c r="S9" s="28"/>
    </row>
    <row r="10" ht="18.75" customHeight="1" spans="1:19">
      <c r="A10" s="198" t="s">
        <v>56</v>
      </c>
      <c r="B10" s="199"/>
      <c r="C10" s="28">
        <v>18336716.47</v>
      </c>
      <c r="D10" s="28">
        <v>18336716.47</v>
      </c>
      <c r="E10" s="28">
        <v>13202016.47</v>
      </c>
      <c r="F10" s="28">
        <v>5134700</v>
      </c>
      <c r="G10" s="28"/>
      <c r="H10" s="28"/>
      <c r="I10" s="28"/>
      <c r="J10" s="28"/>
      <c r="K10" s="28"/>
      <c r="L10" s="28"/>
      <c r="M10" s="28"/>
      <c r="N10" s="28"/>
      <c r="O10" s="28"/>
      <c r="P10" s="28"/>
      <c r="Q10" s="28"/>
      <c r="R10" s="28"/>
      <c r="S10" s="28"/>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4"/>
  <sheetViews>
    <sheetView showZeros="0" topLeftCell="A10" workbookViewId="0">
      <selection activeCell="E10" sqref="E10"/>
    </sheetView>
  </sheetViews>
  <sheetFormatPr defaultColWidth="9.14444444444444" defaultRowHeight="14.25" customHeight="1"/>
  <cols>
    <col min="1" max="1" width="14.2888888888889" customWidth="1"/>
    <col min="2" max="2" width="37.7111111111111" customWidth="1"/>
    <col min="3" max="6" width="19.1444444444444" customWidth="1"/>
    <col min="7" max="8" width="19" customWidth="1"/>
    <col min="9" max="9" width="18.8444444444444" customWidth="1"/>
    <col min="10" max="11" width="19" customWidth="1"/>
    <col min="12" max="14" width="18.8444444444444" customWidth="1"/>
    <col min="15" max="15" width="19" customWidth="1"/>
  </cols>
  <sheetData>
    <row r="1" ht="15" customHeight="1" spans="1:15">
      <c r="A1" s="1"/>
      <c r="B1" s="1"/>
      <c r="C1" s="1"/>
      <c r="D1" s="173"/>
      <c r="E1" s="1"/>
      <c r="F1" s="1"/>
      <c r="G1" s="1"/>
      <c r="H1" s="173"/>
      <c r="I1" s="1"/>
      <c r="J1" s="173"/>
      <c r="K1" s="1"/>
      <c r="L1" s="1"/>
      <c r="M1" s="1"/>
      <c r="N1" s="1"/>
      <c r="O1" s="45" t="s">
        <v>73</v>
      </c>
    </row>
    <row r="2" ht="42" customHeight="1" spans="1:15">
      <c r="A2" s="3"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"单位名称："&amp;"沧源佤族自治县自然资源局"</f>
        <v>单位名称：沧源佤族自治县自然资源局</v>
      </c>
      <c r="B3" s="176"/>
      <c r="C3" s="65"/>
      <c r="D3" s="34"/>
      <c r="E3" s="65"/>
      <c r="F3" s="65"/>
      <c r="G3" s="65"/>
      <c r="H3" s="34"/>
      <c r="I3" s="65"/>
      <c r="J3" s="34"/>
      <c r="K3" s="65"/>
      <c r="L3" s="65"/>
      <c r="M3" s="183"/>
      <c r="N3" s="183"/>
      <c r="O3" s="45" t="s">
        <v>1</v>
      </c>
    </row>
    <row r="4" ht="18.75" customHeight="1" spans="1:15">
      <c r="A4" s="7" t="s">
        <v>74</v>
      </c>
      <c r="B4" s="7" t="s">
        <v>75</v>
      </c>
      <c r="C4" s="7" t="s">
        <v>56</v>
      </c>
      <c r="D4" s="24" t="s">
        <v>59</v>
      </c>
      <c r="E4" s="86" t="s">
        <v>76</v>
      </c>
      <c r="F4" s="140" t="s">
        <v>77</v>
      </c>
      <c r="G4" s="7" t="s">
        <v>60</v>
      </c>
      <c r="H4" s="7" t="s">
        <v>61</v>
      </c>
      <c r="I4" s="7" t="s">
        <v>78</v>
      </c>
      <c r="J4" s="24" t="s">
        <v>79</v>
      </c>
      <c r="K4" s="25"/>
      <c r="L4" s="25"/>
      <c r="M4" s="25"/>
      <c r="N4" s="25"/>
      <c r="O4" s="26"/>
    </row>
    <row r="5" ht="30" customHeight="1" spans="1:15">
      <c r="A5" s="12"/>
      <c r="B5" s="12"/>
      <c r="C5" s="12"/>
      <c r="D5" s="64" t="s">
        <v>58</v>
      </c>
      <c r="E5" s="89" t="s">
        <v>76</v>
      </c>
      <c r="F5" s="89" t="s">
        <v>77</v>
      </c>
      <c r="G5" s="12"/>
      <c r="H5" s="12"/>
      <c r="I5" s="12"/>
      <c r="J5" s="64" t="s">
        <v>58</v>
      </c>
      <c r="K5" s="42" t="s">
        <v>80</v>
      </c>
      <c r="L5" s="42" t="s">
        <v>81</v>
      </c>
      <c r="M5" s="42" t="s">
        <v>82</v>
      </c>
      <c r="N5" s="42" t="s">
        <v>83</v>
      </c>
      <c r="O5" s="42" t="s">
        <v>84</v>
      </c>
    </row>
    <row r="6" ht="18.75" customHeight="1" spans="1:15">
      <c r="A6" s="119">
        <v>1</v>
      </c>
      <c r="B6" s="119">
        <v>2</v>
      </c>
      <c r="C6" s="64">
        <v>3</v>
      </c>
      <c r="D6" s="64">
        <v>4</v>
      </c>
      <c r="E6" s="64">
        <v>5</v>
      </c>
      <c r="F6" s="64">
        <v>6</v>
      </c>
      <c r="G6" s="64">
        <v>7</v>
      </c>
      <c r="H6" s="64">
        <v>8</v>
      </c>
      <c r="I6" s="64">
        <v>9</v>
      </c>
      <c r="J6" s="64">
        <v>10</v>
      </c>
      <c r="K6" s="64">
        <v>11</v>
      </c>
      <c r="L6" s="64">
        <v>12</v>
      </c>
      <c r="M6" s="64">
        <v>13</v>
      </c>
      <c r="N6" s="64">
        <v>14</v>
      </c>
      <c r="O6" s="64">
        <v>15</v>
      </c>
    </row>
    <row r="7" ht="18.75" customHeight="1" spans="1:15">
      <c r="A7" s="133" t="s">
        <v>85</v>
      </c>
      <c r="B7" s="162" t="s">
        <v>86</v>
      </c>
      <c r="C7" s="28">
        <v>940254.32</v>
      </c>
      <c r="D7" s="28">
        <v>940254.32</v>
      </c>
      <c r="E7" s="28">
        <v>940254.32</v>
      </c>
      <c r="F7" s="28"/>
      <c r="G7" s="28"/>
      <c r="H7" s="28"/>
      <c r="I7" s="28"/>
      <c r="J7" s="28"/>
      <c r="K7" s="28"/>
      <c r="L7" s="28"/>
      <c r="M7" s="28"/>
      <c r="N7" s="28"/>
      <c r="O7" s="28"/>
    </row>
    <row r="8" ht="18.75" customHeight="1" spans="1:15">
      <c r="A8" s="177" t="s">
        <v>87</v>
      </c>
      <c r="B8" s="215" t="s">
        <v>88</v>
      </c>
      <c r="C8" s="28">
        <v>921558.56</v>
      </c>
      <c r="D8" s="28">
        <v>921558.56</v>
      </c>
      <c r="E8" s="28">
        <v>921558.56</v>
      </c>
      <c r="F8" s="28"/>
      <c r="G8" s="28"/>
      <c r="H8" s="28"/>
      <c r="I8" s="28"/>
      <c r="J8" s="28"/>
      <c r="K8" s="28"/>
      <c r="L8" s="28"/>
      <c r="M8" s="28"/>
      <c r="N8" s="28"/>
      <c r="O8" s="28"/>
    </row>
    <row r="9" ht="18.75" customHeight="1" spans="1:15">
      <c r="A9" s="179" t="s">
        <v>89</v>
      </c>
      <c r="B9" s="216" t="s">
        <v>90</v>
      </c>
      <c r="C9" s="28">
        <v>280912.8</v>
      </c>
      <c r="D9" s="28">
        <v>280912.8</v>
      </c>
      <c r="E9" s="28">
        <v>280912.8</v>
      </c>
      <c r="F9" s="28"/>
      <c r="G9" s="28"/>
      <c r="H9" s="28"/>
      <c r="I9" s="28"/>
      <c r="J9" s="28"/>
      <c r="K9" s="28"/>
      <c r="L9" s="28"/>
      <c r="M9" s="28"/>
      <c r="N9" s="28"/>
      <c r="O9" s="28"/>
    </row>
    <row r="10" ht="18.75" customHeight="1" spans="1:15">
      <c r="A10" s="179" t="s">
        <v>91</v>
      </c>
      <c r="B10" s="216" t="s">
        <v>92</v>
      </c>
      <c r="C10" s="28">
        <v>640645.76</v>
      </c>
      <c r="D10" s="28">
        <v>640645.76</v>
      </c>
      <c r="E10" s="28">
        <v>640645.76</v>
      </c>
      <c r="F10" s="28"/>
      <c r="G10" s="28"/>
      <c r="H10" s="28"/>
      <c r="I10" s="28"/>
      <c r="J10" s="28"/>
      <c r="K10" s="28"/>
      <c r="L10" s="28"/>
      <c r="M10" s="28"/>
      <c r="N10" s="28"/>
      <c r="O10" s="28"/>
    </row>
    <row r="11" ht="18.75" customHeight="1" spans="1:15">
      <c r="A11" s="177" t="s">
        <v>93</v>
      </c>
      <c r="B11" s="215" t="s">
        <v>94</v>
      </c>
      <c r="C11" s="28">
        <v>18695.76</v>
      </c>
      <c r="D11" s="28">
        <v>18695.76</v>
      </c>
      <c r="E11" s="28">
        <v>18695.76</v>
      </c>
      <c r="F11" s="28"/>
      <c r="G11" s="28"/>
      <c r="H11" s="28"/>
      <c r="I11" s="28"/>
      <c r="J11" s="28"/>
      <c r="K11" s="28"/>
      <c r="L11" s="28"/>
      <c r="M11" s="28"/>
      <c r="N11" s="28"/>
      <c r="O11" s="28"/>
    </row>
    <row r="12" ht="18.75" customHeight="1" spans="1:15">
      <c r="A12" s="179" t="s">
        <v>95</v>
      </c>
      <c r="B12" s="216" t="s">
        <v>96</v>
      </c>
      <c r="C12" s="28">
        <v>18695.76</v>
      </c>
      <c r="D12" s="28">
        <v>18695.76</v>
      </c>
      <c r="E12" s="28">
        <v>18695.76</v>
      </c>
      <c r="F12" s="28"/>
      <c r="G12" s="28"/>
      <c r="H12" s="28"/>
      <c r="I12" s="28"/>
      <c r="J12" s="28"/>
      <c r="K12" s="28"/>
      <c r="L12" s="28"/>
      <c r="M12" s="28"/>
      <c r="N12" s="28"/>
      <c r="O12" s="28"/>
    </row>
    <row r="13" ht="18.75" customHeight="1" spans="1:15">
      <c r="A13" s="133" t="s">
        <v>97</v>
      </c>
      <c r="B13" s="162" t="s">
        <v>98</v>
      </c>
      <c r="C13" s="28">
        <v>274294.5</v>
      </c>
      <c r="D13" s="28">
        <v>274294.5</v>
      </c>
      <c r="E13" s="28">
        <v>274294.5</v>
      </c>
      <c r="F13" s="28"/>
      <c r="G13" s="28"/>
      <c r="H13" s="28"/>
      <c r="I13" s="28"/>
      <c r="J13" s="28"/>
      <c r="K13" s="28"/>
      <c r="L13" s="28"/>
      <c r="M13" s="28"/>
      <c r="N13" s="28"/>
      <c r="O13" s="28"/>
    </row>
    <row r="14" ht="18.75" customHeight="1" spans="1:15">
      <c r="A14" s="177" t="s">
        <v>99</v>
      </c>
      <c r="B14" s="215" t="s">
        <v>100</v>
      </c>
      <c r="C14" s="28">
        <v>274294.5</v>
      </c>
      <c r="D14" s="28">
        <v>274294.5</v>
      </c>
      <c r="E14" s="28">
        <v>274294.5</v>
      </c>
      <c r="F14" s="28"/>
      <c r="G14" s="28"/>
      <c r="H14" s="28"/>
      <c r="I14" s="28"/>
      <c r="J14" s="28"/>
      <c r="K14" s="28"/>
      <c r="L14" s="28"/>
      <c r="M14" s="28"/>
      <c r="N14" s="28"/>
      <c r="O14" s="28"/>
    </row>
    <row r="15" ht="18.75" customHeight="1" spans="1:15">
      <c r="A15" s="179" t="s">
        <v>101</v>
      </c>
      <c r="B15" s="216" t="s">
        <v>102</v>
      </c>
      <c r="C15" s="28">
        <v>159737.5</v>
      </c>
      <c r="D15" s="28">
        <v>159737.5</v>
      </c>
      <c r="E15" s="28">
        <v>159737.5</v>
      </c>
      <c r="F15" s="28"/>
      <c r="G15" s="28"/>
      <c r="H15" s="28"/>
      <c r="I15" s="28"/>
      <c r="J15" s="28"/>
      <c r="K15" s="28"/>
      <c r="L15" s="28"/>
      <c r="M15" s="28"/>
      <c r="N15" s="28"/>
      <c r="O15" s="28"/>
    </row>
    <row r="16" ht="18.75" customHeight="1" spans="1:15">
      <c r="A16" s="179" t="s">
        <v>103</v>
      </c>
      <c r="B16" s="216" t="s">
        <v>104</v>
      </c>
      <c r="C16" s="28">
        <v>94464.93</v>
      </c>
      <c r="D16" s="28">
        <v>94464.93</v>
      </c>
      <c r="E16" s="28">
        <v>94464.93</v>
      </c>
      <c r="F16" s="28"/>
      <c r="G16" s="28"/>
      <c r="H16" s="28"/>
      <c r="I16" s="28"/>
      <c r="J16" s="28"/>
      <c r="K16" s="28"/>
      <c r="L16" s="28"/>
      <c r="M16" s="28"/>
      <c r="N16" s="28"/>
      <c r="O16" s="28"/>
    </row>
    <row r="17" ht="18.75" customHeight="1" spans="1:15">
      <c r="A17" s="179" t="s">
        <v>105</v>
      </c>
      <c r="B17" s="216" t="s">
        <v>106</v>
      </c>
      <c r="C17" s="28">
        <v>20092.07</v>
      </c>
      <c r="D17" s="28">
        <v>20092.07</v>
      </c>
      <c r="E17" s="28">
        <v>20092.07</v>
      </c>
      <c r="F17" s="28"/>
      <c r="G17" s="28"/>
      <c r="H17" s="28"/>
      <c r="I17" s="28"/>
      <c r="J17" s="28"/>
      <c r="K17" s="28"/>
      <c r="L17" s="28"/>
      <c r="M17" s="28"/>
      <c r="N17" s="28"/>
      <c r="O17" s="28"/>
    </row>
    <row r="18" ht="18.75" customHeight="1" spans="1:15">
      <c r="A18" s="133" t="s">
        <v>107</v>
      </c>
      <c r="B18" s="162" t="s">
        <v>108</v>
      </c>
      <c r="C18" s="28">
        <v>5134700</v>
      </c>
      <c r="D18" s="28"/>
      <c r="E18" s="28"/>
      <c r="F18" s="28"/>
      <c r="G18" s="28">
        <v>5134700</v>
      </c>
      <c r="H18" s="28"/>
      <c r="I18" s="28"/>
      <c r="J18" s="28"/>
      <c r="K18" s="28"/>
      <c r="L18" s="28"/>
      <c r="M18" s="28"/>
      <c r="N18" s="28"/>
      <c r="O18" s="28"/>
    </row>
    <row r="19" ht="18.75" customHeight="1" spans="1:15">
      <c r="A19" s="177" t="s">
        <v>109</v>
      </c>
      <c r="B19" s="215" t="s">
        <v>110</v>
      </c>
      <c r="C19" s="28">
        <v>5134700</v>
      </c>
      <c r="D19" s="28"/>
      <c r="E19" s="28"/>
      <c r="F19" s="28"/>
      <c r="G19" s="28">
        <v>5134700</v>
      </c>
      <c r="H19" s="28"/>
      <c r="I19" s="28"/>
      <c r="J19" s="28"/>
      <c r="K19" s="28"/>
      <c r="L19" s="28"/>
      <c r="M19" s="28"/>
      <c r="N19" s="28"/>
      <c r="O19" s="28"/>
    </row>
    <row r="20" ht="18.75" customHeight="1" spans="1:15">
      <c r="A20" s="179" t="s">
        <v>111</v>
      </c>
      <c r="B20" s="216" t="s">
        <v>112</v>
      </c>
      <c r="C20" s="28">
        <v>5134700</v>
      </c>
      <c r="D20" s="28"/>
      <c r="E20" s="28"/>
      <c r="F20" s="28"/>
      <c r="G20" s="28">
        <v>5134700</v>
      </c>
      <c r="H20" s="28"/>
      <c r="I20" s="28"/>
      <c r="J20" s="28"/>
      <c r="K20" s="28"/>
      <c r="L20" s="28"/>
      <c r="M20" s="28"/>
      <c r="N20" s="28"/>
      <c r="O20" s="28"/>
    </row>
    <row r="21" ht="18.75" customHeight="1" spans="1:15">
      <c r="A21" s="133" t="s">
        <v>113</v>
      </c>
      <c r="B21" s="162" t="s">
        <v>114</v>
      </c>
      <c r="C21" s="28">
        <v>9847983.33</v>
      </c>
      <c r="D21" s="28">
        <v>9847983.33</v>
      </c>
      <c r="E21" s="28">
        <v>4947983.33</v>
      </c>
      <c r="F21" s="28">
        <v>4900000</v>
      </c>
      <c r="G21" s="28"/>
      <c r="H21" s="28"/>
      <c r="I21" s="28"/>
      <c r="J21" s="28"/>
      <c r="K21" s="28"/>
      <c r="L21" s="28"/>
      <c r="M21" s="28"/>
      <c r="N21" s="28"/>
      <c r="O21" s="28"/>
    </row>
    <row r="22" ht="18.75" customHeight="1" spans="1:15">
      <c r="A22" s="177" t="s">
        <v>115</v>
      </c>
      <c r="B22" s="215" t="s">
        <v>116</v>
      </c>
      <c r="C22" s="28">
        <v>9847983.33</v>
      </c>
      <c r="D22" s="28">
        <v>9847983.33</v>
      </c>
      <c r="E22" s="28">
        <v>4947983.33</v>
      </c>
      <c r="F22" s="28">
        <v>4900000</v>
      </c>
      <c r="G22" s="28"/>
      <c r="H22" s="28"/>
      <c r="I22" s="28"/>
      <c r="J22" s="28"/>
      <c r="K22" s="28"/>
      <c r="L22" s="28"/>
      <c r="M22" s="28"/>
      <c r="N22" s="28"/>
      <c r="O22" s="28"/>
    </row>
    <row r="23" ht="18.75" customHeight="1" spans="1:15">
      <c r="A23" s="179" t="s">
        <v>117</v>
      </c>
      <c r="B23" s="216" t="s">
        <v>118</v>
      </c>
      <c r="C23" s="28">
        <v>3335820.29</v>
      </c>
      <c r="D23" s="28">
        <v>3335820.29</v>
      </c>
      <c r="E23" s="28">
        <v>3335820.29</v>
      </c>
      <c r="F23" s="28"/>
      <c r="G23" s="28"/>
      <c r="H23" s="28"/>
      <c r="I23" s="28"/>
      <c r="J23" s="28"/>
      <c r="K23" s="28"/>
      <c r="L23" s="28"/>
      <c r="M23" s="28"/>
      <c r="N23" s="28"/>
      <c r="O23" s="28"/>
    </row>
    <row r="24" ht="18.75" customHeight="1" spans="1:15">
      <c r="A24" s="179" t="s">
        <v>119</v>
      </c>
      <c r="B24" s="216" t="s">
        <v>120</v>
      </c>
      <c r="C24" s="28">
        <v>3400000</v>
      </c>
      <c r="D24" s="28">
        <v>3400000</v>
      </c>
      <c r="E24" s="28"/>
      <c r="F24" s="28">
        <v>3400000</v>
      </c>
      <c r="G24" s="28"/>
      <c r="H24" s="28"/>
      <c r="I24" s="28"/>
      <c r="J24" s="28"/>
      <c r="K24" s="28"/>
      <c r="L24" s="28"/>
      <c r="M24" s="28"/>
      <c r="N24" s="28"/>
      <c r="O24" s="28"/>
    </row>
    <row r="25" ht="18.75" customHeight="1" spans="1:15">
      <c r="A25" s="179" t="s">
        <v>121</v>
      </c>
      <c r="B25" s="216" t="s">
        <v>122</v>
      </c>
      <c r="C25" s="28">
        <v>1000000</v>
      </c>
      <c r="D25" s="28">
        <v>1000000</v>
      </c>
      <c r="E25" s="28"/>
      <c r="F25" s="28">
        <v>1000000</v>
      </c>
      <c r="G25" s="28"/>
      <c r="H25" s="28"/>
      <c r="I25" s="28"/>
      <c r="J25" s="28"/>
      <c r="K25" s="28"/>
      <c r="L25" s="28"/>
      <c r="M25" s="28"/>
      <c r="N25" s="28"/>
      <c r="O25" s="28"/>
    </row>
    <row r="26" ht="18.75" customHeight="1" spans="1:15">
      <c r="A26" s="179" t="s">
        <v>123</v>
      </c>
      <c r="B26" s="216" t="s">
        <v>124</v>
      </c>
      <c r="C26" s="28">
        <v>1612163.04</v>
      </c>
      <c r="D26" s="28">
        <v>1612163.04</v>
      </c>
      <c r="E26" s="28">
        <v>1612163.04</v>
      </c>
      <c r="F26" s="28"/>
      <c r="G26" s="28"/>
      <c r="H26" s="28"/>
      <c r="I26" s="28"/>
      <c r="J26" s="28"/>
      <c r="K26" s="28"/>
      <c r="L26" s="28"/>
      <c r="M26" s="28"/>
      <c r="N26" s="28"/>
      <c r="O26" s="28"/>
    </row>
    <row r="27" ht="18.75" customHeight="1" spans="1:15">
      <c r="A27" s="179" t="s">
        <v>125</v>
      </c>
      <c r="B27" s="216" t="s">
        <v>126</v>
      </c>
      <c r="C27" s="28">
        <v>500000</v>
      </c>
      <c r="D27" s="28">
        <v>500000</v>
      </c>
      <c r="E27" s="28"/>
      <c r="F27" s="28">
        <v>500000</v>
      </c>
      <c r="G27" s="28"/>
      <c r="H27" s="28"/>
      <c r="I27" s="28"/>
      <c r="J27" s="28"/>
      <c r="K27" s="28"/>
      <c r="L27" s="28"/>
      <c r="M27" s="28"/>
      <c r="N27" s="28"/>
      <c r="O27" s="28"/>
    </row>
    <row r="28" ht="18.75" customHeight="1" spans="1:15">
      <c r="A28" s="133" t="s">
        <v>127</v>
      </c>
      <c r="B28" s="162" t="s">
        <v>128</v>
      </c>
      <c r="C28" s="28">
        <v>480484.32</v>
      </c>
      <c r="D28" s="28">
        <v>480484.32</v>
      </c>
      <c r="E28" s="28">
        <v>480484.32</v>
      </c>
      <c r="F28" s="28"/>
      <c r="G28" s="28"/>
      <c r="H28" s="28"/>
      <c r="I28" s="28"/>
      <c r="J28" s="28"/>
      <c r="K28" s="28"/>
      <c r="L28" s="28"/>
      <c r="M28" s="28"/>
      <c r="N28" s="28"/>
      <c r="O28" s="28"/>
    </row>
    <row r="29" ht="18.75" customHeight="1" spans="1:15">
      <c r="A29" s="177" t="s">
        <v>129</v>
      </c>
      <c r="B29" s="215" t="s">
        <v>130</v>
      </c>
      <c r="C29" s="28">
        <v>480484.32</v>
      </c>
      <c r="D29" s="28">
        <v>480484.32</v>
      </c>
      <c r="E29" s="28">
        <v>480484.32</v>
      </c>
      <c r="F29" s="28"/>
      <c r="G29" s="28"/>
      <c r="H29" s="28"/>
      <c r="I29" s="28"/>
      <c r="J29" s="28"/>
      <c r="K29" s="28"/>
      <c r="L29" s="28"/>
      <c r="M29" s="28"/>
      <c r="N29" s="28"/>
      <c r="O29" s="28"/>
    </row>
    <row r="30" ht="18.75" customHeight="1" spans="1:15">
      <c r="A30" s="179" t="s">
        <v>131</v>
      </c>
      <c r="B30" s="216" t="s">
        <v>132</v>
      </c>
      <c r="C30" s="28">
        <v>480484.32</v>
      </c>
      <c r="D30" s="28">
        <v>480484.32</v>
      </c>
      <c r="E30" s="28">
        <v>480484.32</v>
      </c>
      <c r="F30" s="28"/>
      <c r="G30" s="28"/>
      <c r="H30" s="28"/>
      <c r="I30" s="28"/>
      <c r="J30" s="28"/>
      <c r="K30" s="28"/>
      <c r="L30" s="28"/>
      <c r="M30" s="28"/>
      <c r="N30" s="28"/>
      <c r="O30" s="28"/>
    </row>
    <row r="31" ht="18.75" customHeight="1" spans="1:15">
      <c r="A31" s="133" t="s">
        <v>133</v>
      </c>
      <c r="B31" s="162" t="s">
        <v>134</v>
      </c>
      <c r="C31" s="28">
        <v>1659000</v>
      </c>
      <c r="D31" s="28">
        <v>1659000</v>
      </c>
      <c r="E31" s="28">
        <v>164000</v>
      </c>
      <c r="F31" s="28">
        <v>1495000</v>
      </c>
      <c r="G31" s="28"/>
      <c r="H31" s="28"/>
      <c r="I31" s="28"/>
      <c r="J31" s="28"/>
      <c r="K31" s="28"/>
      <c r="L31" s="28"/>
      <c r="M31" s="28"/>
      <c r="N31" s="28"/>
      <c r="O31" s="28"/>
    </row>
    <row r="32" ht="18.75" customHeight="1" spans="1:15">
      <c r="A32" s="177" t="s">
        <v>135</v>
      </c>
      <c r="B32" s="215" t="s">
        <v>136</v>
      </c>
      <c r="C32" s="28">
        <v>1659000</v>
      </c>
      <c r="D32" s="28">
        <v>1659000</v>
      </c>
      <c r="E32" s="28">
        <v>164000</v>
      </c>
      <c r="F32" s="28">
        <v>1495000</v>
      </c>
      <c r="G32" s="28"/>
      <c r="H32" s="28"/>
      <c r="I32" s="28"/>
      <c r="J32" s="28"/>
      <c r="K32" s="28"/>
      <c r="L32" s="28"/>
      <c r="M32" s="28"/>
      <c r="N32" s="28"/>
      <c r="O32" s="28"/>
    </row>
    <row r="33" ht="18.75" customHeight="1" spans="1:15">
      <c r="A33" s="179" t="s">
        <v>137</v>
      </c>
      <c r="B33" s="216" t="s">
        <v>138</v>
      </c>
      <c r="C33" s="28">
        <v>1659000</v>
      </c>
      <c r="D33" s="28">
        <v>1659000</v>
      </c>
      <c r="E33" s="28">
        <v>164000</v>
      </c>
      <c r="F33" s="28">
        <v>1495000</v>
      </c>
      <c r="G33" s="28"/>
      <c r="H33" s="28"/>
      <c r="I33" s="28"/>
      <c r="J33" s="28"/>
      <c r="K33" s="28"/>
      <c r="L33" s="28"/>
      <c r="M33" s="28"/>
      <c r="N33" s="28"/>
      <c r="O33" s="28"/>
    </row>
    <row r="34" ht="18.75" customHeight="1" spans="1:15">
      <c r="A34" s="181" t="s">
        <v>139</v>
      </c>
      <c r="B34" s="182" t="s">
        <v>139</v>
      </c>
      <c r="C34" s="28">
        <v>18336716.47</v>
      </c>
      <c r="D34" s="28">
        <v>13202016.47</v>
      </c>
      <c r="E34" s="28">
        <v>6807016.47</v>
      </c>
      <c r="F34" s="28">
        <v>6395000</v>
      </c>
      <c r="G34" s="28">
        <v>5134700</v>
      </c>
      <c r="H34" s="28"/>
      <c r="I34" s="28"/>
      <c r="J34" s="28"/>
      <c r="K34" s="28"/>
      <c r="L34" s="28"/>
      <c r="M34" s="28"/>
      <c r="N34" s="28"/>
      <c r="O34" s="28"/>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89583333333333" right="0.389583333333333" top="0.511805555555556" bottom="0.511805555555556" header="0.310416666666667" footer="0.310416666666667"/>
  <pageSetup paperSize="9" scale="5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444444444444" defaultRowHeight="14.25" customHeight="1" outlineLevelCol="3"/>
  <cols>
    <col min="1" max="1" width="39.2888888888889" customWidth="1"/>
    <col min="2" max="2" width="30.8444444444444" customWidth="1"/>
    <col min="3" max="3" width="35.8444444444444" customWidth="1"/>
    <col min="4" max="4" width="29.8444444444444" customWidth="1"/>
  </cols>
  <sheetData>
    <row r="1" ht="15" customHeight="1" spans="1:4">
      <c r="A1" s="1"/>
      <c r="B1" s="1"/>
      <c r="C1" s="1"/>
      <c r="D1" s="45" t="s">
        <v>140</v>
      </c>
    </row>
    <row r="2" ht="36" customHeight="1" spans="1:4">
      <c r="A2" s="3" t="str">
        <f>"2025"&amp;"年部门财政拨款收支预算总表"</f>
        <v>2025年部门财政拨款收支预算总表</v>
      </c>
      <c r="B2" s="160"/>
      <c r="C2" s="160"/>
      <c r="D2" s="160"/>
    </row>
    <row r="3" ht="18.75" customHeight="1" spans="1:4">
      <c r="A3" s="5" t="str">
        <f>"单位名称："&amp;"沧源佤族自治县自然资源局"</f>
        <v>单位名称：沧源佤族自治县自然资源局</v>
      </c>
      <c r="B3" s="161"/>
      <c r="C3" s="161"/>
      <c r="D3" s="45" t="s">
        <v>1</v>
      </c>
    </row>
    <row r="4" ht="18.75" customHeight="1" spans="1:4">
      <c r="A4" s="24" t="s">
        <v>2</v>
      </c>
      <c r="B4" s="26"/>
      <c r="C4" s="24" t="s">
        <v>3</v>
      </c>
      <c r="D4" s="26"/>
    </row>
    <row r="5" ht="18.75" customHeight="1" spans="1:4">
      <c r="A5" s="35" t="s">
        <v>4</v>
      </c>
      <c r="B5" s="106" t="str">
        <f>"2025"&amp;"年预算数"</f>
        <v>2025年预算数</v>
      </c>
      <c r="C5" s="35" t="s">
        <v>141</v>
      </c>
      <c r="D5" s="106" t="str">
        <f>"2025"&amp;"年预算数"</f>
        <v>2025年预算数</v>
      </c>
    </row>
    <row r="6" ht="18.75" customHeight="1" spans="1:4">
      <c r="A6" s="37"/>
      <c r="B6" s="12"/>
      <c r="C6" s="37"/>
      <c r="D6" s="12"/>
    </row>
    <row r="7" ht="18.75" customHeight="1" spans="1:4">
      <c r="A7" s="162" t="s">
        <v>142</v>
      </c>
      <c r="B7" s="28">
        <v>18336716.47</v>
      </c>
      <c r="C7" s="15" t="s">
        <v>143</v>
      </c>
      <c r="D7" s="28">
        <v>18336716.47</v>
      </c>
    </row>
    <row r="8" ht="18.75" customHeight="1" spans="1:4">
      <c r="A8" s="163" t="s">
        <v>144</v>
      </c>
      <c r="B8" s="28">
        <v>13202016.47</v>
      </c>
      <c r="C8" s="15" t="s">
        <v>145</v>
      </c>
      <c r="D8" s="28"/>
    </row>
    <row r="9" ht="18.75" customHeight="1" spans="1:4">
      <c r="A9" s="163" t="s">
        <v>146</v>
      </c>
      <c r="B9" s="28">
        <v>5134700</v>
      </c>
      <c r="C9" s="15" t="s">
        <v>147</v>
      </c>
      <c r="D9" s="28"/>
    </row>
    <row r="10" ht="18.75" customHeight="1" spans="1:4">
      <c r="A10" s="163" t="s">
        <v>148</v>
      </c>
      <c r="B10" s="28"/>
      <c r="C10" s="15" t="s">
        <v>149</v>
      </c>
      <c r="D10" s="28"/>
    </row>
    <row r="11" ht="18.75" customHeight="1" spans="1:4">
      <c r="A11" s="164" t="s">
        <v>150</v>
      </c>
      <c r="B11" s="28"/>
      <c r="C11" s="165" t="s">
        <v>151</v>
      </c>
      <c r="D11" s="28"/>
    </row>
    <row r="12" ht="18.75" customHeight="1" spans="1:4">
      <c r="A12" s="166" t="s">
        <v>144</v>
      </c>
      <c r="B12" s="28"/>
      <c r="C12" s="167" t="s">
        <v>152</v>
      </c>
      <c r="D12" s="28"/>
    </row>
    <row r="13" ht="18.75" customHeight="1" spans="1:4">
      <c r="A13" s="166" t="s">
        <v>146</v>
      </c>
      <c r="B13" s="28"/>
      <c r="C13" s="167" t="s">
        <v>153</v>
      </c>
      <c r="D13" s="28"/>
    </row>
    <row r="14" ht="18.75" customHeight="1" spans="1:4">
      <c r="A14" s="166" t="s">
        <v>148</v>
      </c>
      <c r="B14" s="28"/>
      <c r="C14" s="167" t="s">
        <v>154</v>
      </c>
      <c r="D14" s="28"/>
    </row>
    <row r="15" ht="18.75" customHeight="1" spans="1:4">
      <c r="A15" s="166" t="s">
        <v>26</v>
      </c>
      <c r="B15" s="28"/>
      <c r="C15" s="167" t="s">
        <v>155</v>
      </c>
      <c r="D15" s="28">
        <v>940254.32</v>
      </c>
    </row>
    <row r="16" ht="18.75" customHeight="1" spans="1:4">
      <c r="A16" s="166" t="s">
        <v>26</v>
      </c>
      <c r="B16" s="28" t="s">
        <v>26</v>
      </c>
      <c r="C16" s="167" t="s">
        <v>156</v>
      </c>
      <c r="D16" s="28">
        <v>274294.5</v>
      </c>
    </row>
    <row r="17" ht="18.75" customHeight="1" spans="1:4">
      <c r="A17" s="168" t="s">
        <v>26</v>
      </c>
      <c r="B17" s="28" t="s">
        <v>26</v>
      </c>
      <c r="C17" s="167" t="s">
        <v>157</v>
      </c>
      <c r="D17" s="28"/>
    </row>
    <row r="18" ht="18.75" customHeight="1" spans="1:4">
      <c r="A18" s="168" t="s">
        <v>26</v>
      </c>
      <c r="B18" s="28" t="s">
        <v>26</v>
      </c>
      <c r="C18" s="167" t="s">
        <v>158</v>
      </c>
      <c r="D18" s="28">
        <v>5134700</v>
      </c>
    </row>
    <row r="19" ht="18.75" customHeight="1" spans="1:4">
      <c r="A19" s="169" t="s">
        <v>26</v>
      </c>
      <c r="B19" s="28" t="s">
        <v>26</v>
      </c>
      <c r="C19" s="167" t="s">
        <v>159</v>
      </c>
      <c r="D19" s="28"/>
    </row>
    <row r="20" ht="18.75" customHeight="1" spans="1:4">
      <c r="A20" s="169" t="s">
        <v>26</v>
      </c>
      <c r="B20" s="28" t="s">
        <v>26</v>
      </c>
      <c r="C20" s="167" t="s">
        <v>160</v>
      </c>
      <c r="D20" s="28"/>
    </row>
    <row r="21" ht="18.75" customHeight="1" spans="1:4">
      <c r="A21" s="169" t="s">
        <v>26</v>
      </c>
      <c r="B21" s="28" t="s">
        <v>26</v>
      </c>
      <c r="C21" s="167" t="s">
        <v>161</v>
      </c>
      <c r="D21" s="28"/>
    </row>
    <row r="22" ht="18.75" customHeight="1" spans="1:4">
      <c r="A22" s="169" t="s">
        <v>26</v>
      </c>
      <c r="B22" s="28" t="s">
        <v>26</v>
      </c>
      <c r="C22" s="167" t="s">
        <v>162</v>
      </c>
      <c r="D22" s="28"/>
    </row>
    <row r="23" ht="18.75" customHeight="1" spans="1:4">
      <c r="A23" s="169" t="s">
        <v>26</v>
      </c>
      <c r="B23" s="28" t="s">
        <v>26</v>
      </c>
      <c r="C23" s="167" t="s">
        <v>163</v>
      </c>
      <c r="D23" s="28"/>
    </row>
    <row r="24" ht="18.75" customHeight="1" spans="1:4">
      <c r="A24" s="169" t="s">
        <v>26</v>
      </c>
      <c r="B24" s="28" t="s">
        <v>26</v>
      </c>
      <c r="C24" s="167" t="s">
        <v>164</v>
      </c>
      <c r="D24" s="28"/>
    </row>
    <row r="25" ht="18.75" customHeight="1" spans="1:4">
      <c r="A25" s="169" t="s">
        <v>26</v>
      </c>
      <c r="B25" s="28" t="s">
        <v>26</v>
      </c>
      <c r="C25" s="167" t="s">
        <v>165</v>
      </c>
      <c r="D25" s="28">
        <v>9847983.33</v>
      </c>
    </row>
    <row r="26" ht="18.75" customHeight="1" spans="1:4">
      <c r="A26" s="169" t="s">
        <v>26</v>
      </c>
      <c r="B26" s="28" t="s">
        <v>26</v>
      </c>
      <c r="C26" s="167" t="s">
        <v>166</v>
      </c>
      <c r="D26" s="28">
        <v>480484.32</v>
      </c>
    </row>
    <row r="27" ht="18.75" customHeight="1" spans="1:4">
      <c r="A27" s="169" t="s">
        <v>26</v>
      </c>
      <c r="B27" s="28" t="s">
        <v>26</v>
      </c>
      <c r="C27" s="167" t="s">
        <v>167</v>
      </c>
      <c r="D27" s="28"/>
    </row>
    <row r="28" ht="18.75" customHeight="1" spans="1:4">
      <c r="A28" s="169" t="s">
        <v>26</v>
      </c>
      <c r="B28" s="28" t="s">
        <v>26</v>
      </c>
      <c r="C28" s="167" t="s">
        <v>168</v>
      </c>
      <c r="D28" s="28"/>
    </row>
    <row r="29" ht="18.75" customHeight="1" spans="1:4">
      <c r="A29" s="169" t="s">
        <v>26</v>
      </c>
      <c r="B29" s="28" t="s">
        <v>26</v>
      </c>
      <c r="C29" s="167" t="s">
        <v>169</v>
      </c>
      <c r="D29" s="28">
        <v>1659000</v>
      </c>
    </row>
    <row r="30" ht="18.75" customHeight="1" spans="1:4">
      <c r="A30" s="169" t="s">
        <v>26</v>
      </c>
      <c r="B30" s="28" t="s">
        <v>26</v>
      </c>
      <c r="C30" s="167" t="s">
        <v>170</v>
      </c>
      <c r="D30" s="28"/>
    </row>
    <row r="31" ht="18.75" customHeight="1" spans="1:4">
      <c r="A31" s="170" t="s">
        <v>26</v>
      </c>
      <c r="B31" s="28" t="s">
        <v>26</v>
      </c>
      <c r="C31" s="167" t="s">
        <v>171</v>
      </c>
      <c r="D31" s="28"/>
    </row>
    <row r="32" ht="18.75" customHeight="1" spans="1:4">
      <c r="A32" s="170" t="s">
        <v>26</v>
      </c>
      <c r="B32" s="28" t="s">
        <v>26</v>
      </c>
      <c r="C32" s="167" t="s">
        <v>172</v>
      </c>
      <c r="D32" s="28"/>
    </row>
    <row r="33" ht="18.75" customHeight="1" spans="1:4">
      <c r="A33" s="170" t="s">
        <v>26</v>
      </c>
      <c r="B33" s="28" t="s">
        <v>26</v>
      </c>
      <c r="C33" s="167" t="s">
        <v>173</v>
      </c>
      <c r="D33" s="28"/>
    </row>
    <row r="34" ht="18.75" customHeight="1" spans="1:4">
      <c r="A34" s="170"/>
      <c r="B34" s="28"/>
      <c r="C34" s="167" t="s">
        <v>174</v>
      </c>
      <c r="D34" s="28"/>
    </row>
    <row r="35" ht="18.75" customHeight="1" spans="1:4">
      <c r="A35" s="170" t="s">
        <v>26</v>
      </c>
      <c r="B35" s="28" t="s">
        <v>26</v>
      </c>
      <c r="C35" s="167" t="s">
        <v>175</v>
      </c>
      <c r="D35" s="28"/>
    </row>
    <row r="36" ht="18.75" customHeight="1" spans="1:4">
      <c r="A36" s="56" t="s">
        <v>176</v>
      </c>
      <c r="B36" s="171">
        <v>18336716.47</v>
      </c>
      <c r="C36" s="172" t="s">
        <v>52</v>
      </c>
      <c r="D36" s="171">
        <v>18336716.47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workbookViewId="0">
      <selection activeCell="A1" sqref="A1"/>
    </sheetView>
  </sheetViews>
  <sheetFormatPr defaultColWidth="9.14444444444444" defaultRowHeight="14.25" customHeight="1" outlineLevelCol="6"/>
  <cols>
    <col min="1" max="1" width="20.1444444444444" customWidth="1"/>
    <col min="2" max="2" width="44" customWidth="1"/>
    <col min="3" max="3" width="24.2888888888889" customWidth="1"/>
    <col min="4" max="4" width="20.4222222222222" customWidth="1"/>
    <col min="5" max="7" width="24.2888888888889" customWidth="1"/>
  </cols>
  <sheetData>
    <row r="1" ht="15" customHeight="1" spans="4:7">
      <c r="D1" s="151"/>
      <c r="F1" s="58"/>
      <c r="G1" s="45" t="s">
        <v>177</v>
      </c>
    </row>
    <row r="2" ht="39" customHeight="1" spans="1:7">
      <c r="A2" s="3" t="str">
        <f>"2025"&amp;"年一般公共预算支出预算表（按功能科目分类）"</f>
        <v>2025年一般公共预算支出预算表（按功能科目分类）</v>
      </c>
      <c r="B2" s="152"/>
      <c r="C2" s="152"/>
      <c r="D2" s="152"/>
      <c r="E2" s="152"/>
      <c r="F2" s="152"/>
      <c r="G2" s="152"/>
    </row>
    <row r="3" ht="18" customHeight="1" spans="1:7">
      <c r="A3" s="153" t="str">
        <f>"单位名称："&amp;"沧源佤族自治县自然资源局"</f>
        <v>单位名称：沧源佤族自治县自然资源局</v>
      </c>
      <c r="B3" s="29"/>
      <c r="C3" s="34"/>
      <c r="D3" s="34"/>
      <c r="E3" s="34"/>
      <c r="F3" s="101"/>
      <c r="G3" s="45" t="s">
        <v>1</v>
      </c>
    </row>
    <row r="4" ht="20.25" customHeight="1" spans="1:7">
      <c r="A4" s="154" t="s">
        <v>178</v>
      </c>
      <c r="B4" s="155"/>
      <c r="C4" s="106" t="s">
        <v>56</v>
      </c>
      <c r="D4" s="136" t="s">
        <v>76</v>
      </c>
      <c r="E4" s="25"/>
      <c r="F4" s="26"/>
      <c r="G4" s="125" t="s">
        <v>77</v>
      </c>
    </row>
    <row r="5" ht="20.25" customHeight="1" spans="1:7">
      <c r="A5" s="156" t="s">
        <v>74</v>
      </c>
      <c r="B5" s="156" t="s">
        <v>75</v>
      </c>
      <c r="C5" s="37"/>
      <c r="D5" s="64" t="s">
        <v>58</v>
      </c>
      <c r="E5" s="64" t="s">
        <v>179</v>
      </c>
      <c r="F5" s="64" t="s">
        <v>180</v>
      </c>
      <c r="G5" s="95"/>
    </row>
    <row r="6" ht="19.5" customHeight="1" spans="1:7">
      <c r="A6" s="156" t="s">
        <v>181</v>
      </c>
      <c r="B6" s="156" t="s">
        <v>182</v>
      </c>
      <c r="C6" s="156" t="s">
        <v>183</v>
      </c>
      <c r="D6" s="64">
        <v>4</v>
      </c>
      <c r="E6" s="159" t="s">
        <v>184</v>
      </c>
      <c r="F6" s="159" t="s">
        <v>185</v>
      </c>
      <c r="G6" s="156" t="s">
        <v>186</v>
      </c>
    </row>
    <row r="7" ht="18" customHeight="1" spans="1:7">
      <c r="A7" s="30" t="s">
        <v>85</v>
      </c>
      <c r="B7" s="30" t="s">
        <v>86</v>
      </c>
      <c r="C7" s="28">
        <v>940254.32</v>
      </c>
      <c r="D7" s="28">
        <v>940254.32</v>
      </c>
      <c r="E7" s="28">
        <v>940254.32</v>
      </c>
      <c r="F7" s="28"/>
      <c r="G7" s="28"/>
    </row>
    <row r="8" ht="18" customHeight="1" spans="1:7">
      <c r="A8" s="120" t="s">
        <v>87</v>
      </c>
      <c r="B8" s="120" t="s">
        <v>88</v>
      </c>
      <c r="C8" s="28">
        <v>921558.56</v>
      </c>
      <c r="D8" s="28">
        <v>921558.56</v>
      </c>
      <c r="E8" s="28">
        <v>921558.56</v>
      </c>
      <c r="F8" s="28"/>
      <c r="G8" s="28"/>
    </row>
    <row r="9" ht="18" customHeight="1" spans="1:7">
      <c r="A9" s="121" t="s">
        <v>89</v>
      </c>
      <c r="B9" s="121" t="s">
        <v>90</v>
      </c>
      <c r="C9" s="28">
        <v>280912.8</v>
      </c>
      <c r="D9" s="28">
        <v>280912.8</v>
      </c>
      <c r="E9" s="28">
        <v>280912.8</v>
      </c>
      <c r="F9" s="28"/>
      <c r="G9" s="28"/>
    </row>
    <row r="10" ht="18" customHeight="1" spans="1:7">
      <c r="A10" s="121" t="s">
        <v>91</v>
      </c>
      <c r="B10" s="121" t="s">
        <v>92</v>
      </c>
      <c r="C10" s="28">
        <v>640645.76</v>
      </c>
      <c r="D10" s="28">
        <v>640645.76</v>
      </c>
      <c r="E10" s="28">
        <v>640645.76</v>
      </c>
      <c r="F10" s="28"/>
      <c r="G10" s="28"/>
    </row>
    <row r="11" ht="18" customHeight="1" spans="1:7">
      <c r="A11" s="120" t="s">
        <v>93</v>
      </c>
      <c r="B11" s="120" t="s">
        <v>94</v>
      </c>
      <c r="C11" s="28">
        <v>18695.76</v>
      </c>
      <c r="D11" s="28">
        <v>18695.76</v>
      </c>
      <c r="E11" s="28">
        <v>18695.76</v>
      </c>
      <c r="F11" s="28"/>
      <c r="G11" s="28"/>
    </row>
    <row r="12" ht="18" customHeight="1" spans="1:7">
      <c r="A12" s="121" t="s">
        <v>95</v>
      </c>
      <c r="B12" s="121" t="s">
        <v>96</v>
      </c>
      <c r="C12" s="28">
        <v>18695.76</v>
      </c>
      <c r="D12" s="28">
        <v>18695.76</v>
      </c>
      <c r="E12" s="28">
        <v>18695.76</v>
      </c>
      <c r="F12" s="28"/>
      <c r="G12" s="28"/>
    </row>
    <row r="13" ht="18" customHeight="1" spans="1:7">
      <c r="A13" s="30" t="s">
        <v>97</v>
      </c>
      <c r="B13" s="30" t="s">
        <v>98</v>
      </c>
      <c r="C13" s="28">
        <v>274294.5</v>
      </c>
      <c r="D13" s="28">
        <v>274294.5</v>
      </c>
      <c r="E13" s="28">
        <v>274294.5</v>
      </c>
      <c r="F13" s="28"/>
      <c r="G13" s="28"/>
    </row>
    <row r="14" ht="18" customHeight="1" spans="1:7">
      <c r="A14" s="120" t="s">
        <v>99</v>
      </c>
      <c r="B14" s="120" t="s">
        <v>100</v>
      </c>
      <c r="C14" s="28">
        <v>274294.5</v>
      </c>
      <c r="D14" s="28">
        <v>274294.5</v>
      </c>
      <c r="E14" s="28">
        <v>274294.5</v>
      </c>
      <c r="F14" s="28"/>
      <c r="G14" s="28"/>
    </row>
    <row r="15" ht="18" customHeight="1" spans="1:7">
      <c r="A15" s="121" t="s">
        <v>101</v>
      </c>
      <c r="B15" s="121" t="s">
        <v>102</v>
      </c>
      <c r="C15" s="28">
        <v>159737.5</v>
      </c>
      <c r="D15" s="28">
        <v>159737.5</v>
      </c>
      <c r="E15" s="28">
        <v>159737.5</v>
      </c>
      <c r="F15" s="28"/>
      <c r="G15" s="28"/>
    </row>
    <row r="16" ht="18" customHeight="1" spans="1:7">
      <c r="A16" s="121" t="s">
        <v>103</v>
      </c>
      <c r="B16" s="121" t="s">
        <v>104</v>
      </c>
      <c r="C16" s="28">
        <v>94464.93</v>
      </c>
      <c r="D16" s="28">
        <v>94464.93</v>
      </c>
      <c r="E16" s="28">
        <v>94464.93</v>
      </c>
      <c r="F16" s="28"/>
      <c r="G16" s="28"/>
    </row>
    <row r="17" ht="18" customHeight="1" spans="1:7">
      <c r="A17" s="121" t="s">
        <v>105</v>
      </c>
      <c r="B17" s="121" t="s">
        <v>106</v>
      </c>
      <c r="C17" s="28">
        <v>20092.07</v>
      </c>
      <c r="D17" s="28">
        <v>20092.07</v>
      </c>
      <c r="E17" s="28">
        <v>20092.07</v>
      </c>
      <c r="F17" s="28"/>
      <c r="G17" s="28"/>
    </row>
    <row r="18" ht="18" customHeight="1" spans="1:7">
      <c r="A18" s="30" t="s">
        <v>113</v>
      </c>
      <c r="B18" s="30" t="s">
        <v>114</v>
      </c>
      <c r="C18" s="28">
        <v>9847983.33</v>
      </c>
      <c r="D18" s="28">
        <v>4947983.33</v>
      </c>
      <c r="E18" s="28">
        <v>4580768.29</v>
      </c>
      <c r="F18" s="28">
        <v>367215.04</v>
      </c>
      <c r="G18" s="28">
        <v>4900000</v>
      </c>
    </row>
    <row r="19" ht="18" customHeight="1" spans="1:7">
      <c r="A19" s="120" t="s">
        <v>115</v>
      </c>
      <c r="B19" s="120" t="s">
        <v>116</v>
      </c>
      <c r="C19" s="28">
        <v>9847983.33</v>
      </c>
      <c r="D19" s="28">
        <v>4947983.33</v>
      </c>
      <c r="E19" s="28">
        <v>4580768.29</v>
      </c>
      <c r="F19" s="28">
        <v>367215.04</v>
      </c>
      <c r="G19" s="28">
        <v>4900000</v>
      </c>
    </row>
    <row r="20" ht="18" customHeight="1" spans="1:7">
      <c r="A20" s="121" t="s">
        <v>117</v>
      </c>
      <c r="B20" s="121" t="s">
        <v>118</v>
      </c>
      <c r="C20" s="28">
        <v>3335820.29</v>
      </c>
      <c r="D20" s="28">
        <v>3335820.29</v>
      </c>
      <c r="E20" s="28">
        <v>3017202.85</v>
      </c>
      <c r="F20" s="28">
        <v>318617.44</v>
      </c>
      <c r="G20" s="28"/>
    </row>
    <row r="21" ht="18" customHeight="1" spans="1:7">
      <c r="A21" s="121" t="s">
        <v>119</v>
      </c>
      <c r="B21" s="121" t="s">
        <v>120</v>
      </c>
      <c r="C21" s="28">
        <v>3400000</v>
      </c>
      <c r="D21" s="28"/>
      <c r="E21" s="28"/>
      <c r="F21" s="28"/>
      <c r="G21" s="28">
        <v>3400000</v>
      </c>
    </row>
    <row r="22" ht="18" customHeight="1" spans="1:7">
      <c r="A22" s="121" t="s">
        <v>121</v>
      </c>
      <c r="B22" s="121" t="s">
        <v>122</v>
      </c>
      <c r="C22" s="28">
        <v>1000000</v>
      </c>
      <c r="D22" s="28"/>
      <c r="E22" s="28"/>
      <c r="F22" s="28"/>
      <c r="G22" s="28">
        <v>1000000</v>
      </c>
    </row>
    <row r="23" ht="18" customHeight="1" spans="1:7">
      <c r="A23" s="121" t="s">
        <v>123</v>
      </c>
      <c r="B23" s="121" t="s">
        <v>124</v>
      </c>
      <c r="C23" s="28">
        <v>1612163.04</v>
      </c>
      <c r="D23" s="28">
        <v>1612163.04</v>
      </c>
      <c r="E23" s="28">
        <v>1563565.44</v>
      </c>
      <c r="F23" s="28">
        <v>48597.6</v>
      </c>
      <c r="G23" s="28"/>
    </row>
    <row r="24" ht="18" customHeight="1" spans="1:7">
      <c r="A24" s="121" t="s">
        <v>125</v>
      </c>
      <c r="B24" s="121" t="s">
        <v>126</v>
      </c>
      <c r="C24" s="28">
        <v>500000</v>
      </c>
      <c r="D24" s="28"/>
      <c r="E24" s="28"/>
      <c r="F24" s="28"/>
      <c r="G24" s="28">
        <v>500000</v>
      </c>
    </row>
    <row r="25" ht="18" customHeight="1" spans="1:7">
      <c r="A25" s="30" t="s">
        <v>127</v>
      </c>
      <c r="B25" s="30" t="s">
        <v>128</v>
      </c>
      <c r="C25" s="28">
        <v>480484.32</v>
      </c>
      <c r="D25" s="28">
        <v>480484.32</v>
      </c>
      <c r="E25" s="28">
        <v>480484.32</v>
      </c>
      <c r="F25" s="28"/>
      <c r="G25" s="28"/>
    </row>
    <row r="26" ht="18" customHeight="1" spans="1:7">
      <c r="A26" s="120" t="s">
        <v>129</v>
      </c>
      <c r="B26" s="120" t="s">
        <v>130</v>
      </c>
      <c r="C26" s="28">
        <v>480484.32</v>
      </c>
      <c r="D26" s="28">
        <v>480484.32</v>
      </c>
      <c r="E26" s="28">
        <v>480484.32</v>
      </c>
      <c r="F26" s="28"/>
      <c r="G26" s="28"/>
    </row>
    <row r="27" ht="18" customHeight="1" spans="1:7">
      <c r="A27" s="121" t="s">
        <v>131</v>
      </c>
      <c r="B27" s="121" t="s">
        <v>132</v>
      </c>
      <c r="C27" s="28">
        <v>480484.32</v>
      </c>
      <c r="D27" s="28">
        <v>480484.32</v>
      </c>
      <c r="E27" s="28">
        <v>480484.32</v>
      </c>
      <c r="F27" s="28"/>
      <c r="G27" s="28"/>
    </row>
    <row r="28" ht="18" customHeight="1" spans="1:7">
      <c r="A28" s="30" t="s">
        <v>133</v>
      </c>
      <c r="B28" s="30" t="s">
        <v>134</v>
      </c>
      <c r="C28" s="28">
        <v>1659000</v>
      </c>
      <c r="D28" s="28">
        <v>164000</v>
      </c>
      <c r="E28" s="28">
        <v>164000</v>
      </c>
      <c r="F28" s="28"/>
      <c r="G28" s="28">
        <v>1495000</v>
      </c>
    </row>
    <row r="29" ht="18" customHeight="1" spans="1:7">
      <c r="A29" s="120" t="s">
        <v>135</v>
      </c>
      <c r="B29" s="120" t="s">
        <v>136</v>
      </c>
      <c r="C29" s="28">
        <v>1659000</v>
      </c>
      <c r="D29" s="28">
        <v>164000</v>
      </c>
      <c r="E29" s="28">
        <v>164000</v>
      </c>
      <c r="F29" s="28"/>
      <c r="G29" s="28">
        <v>1495000</v>
      </c>
    </row>
    <row r="30" ht="18" customHeight="1" spans="1:7">
      <c r="A30" s="121" t="s">
        <v>137</v>
      </c>
      <c r="B30" s="121" t="s">
        <v>138</v>
      </c>
      <c r="C30" s="28">
        <v>1659000</v>
      </c>
      <c r="D30" s="28">
        <v>164000</v>
      </c>
      <c r="E30" s="28">
        <v>164000</v>
      </c>
      <c r="F30" s="28"/>
      <c r="G30" s="28">
        <v>1495000</v>
      </c>
    </row>
    <row r="31" ht="18" customHeight="1" spans="1:7">
      <c r="A31" s="157" t="s">
        <v>139</v>
      </c>
      <c r="B31" s="158" t="s">
        <v>139</v>
      </c>
      <c r="C31" s="28">
        <v>13202016.47</v>
      </c>
      <c r="D31" s="28">
        <v>6807016.47</v>
      </c>
      <c r="E31" s="28">
        <v>6439801.43</v>
      </c>
      <c r="F31" s="28">
        <v>367215.04</v>
      </c>
      <c r="G31" s="28">
        <v>6395000</v>
      </c>
    </row>
  </sheetData>
  <mergeCells count="7">
    <mergeCell ref="A2:G2"/>
    <mergeCell ref="A3:E3"/>
    <mergeCell ref="A4:B4"/>
    <mergeCell ref="D4:F4"/>
    <mergeCell ref="A31:B31"/>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444444444444" defaultRowHeight="14.25" customHeight="1" outlineLevelCol="6"/>
  <cols>
    <col min="1" max="1" width="23.5666666666667" customWidth="1"/>
    <col min="2" max="7" width="22.8444444444444" customWidth="1"/>
  </cols>
  <sheetData>
    <row r="1" ht="15" customHeight="1" spans="1:7">
      <c r="A1" s="141"/>
      <c r="B1" s="142"/>
      <c r="C1" s="143"/>
      <c r="D1" s="65"/>
      <c r="G1" s="91" t="s">
        <v>187</v>
      </c>
    </row>
    <row r="2" ht="39" customHeight="1" spans="1:7">
      <c r="A2" s="130" t="str">
        <f>"2025"&amp;"年“三公”经费支出预算表"</f>
        <v>2025年“三公”经费支出预算表</v>
      </c>
      <c r="B2" s="52"/>
      <c r="C2" s="52"/>
      <c r="D2" s="52"/>
      <c r="E2" s="52"/>
      <c r="F2" s="52"/>
      <c r="G2" s="52"/>
    </row>
    <row r="3" ht="18.75" customHeight="1" spans="1:7">
      <c r="A3" s="41" t="str">
        <f>"单位名称："&amp;"沧源佤族自治县自然资源局"</f>
        <v>单位名称：沧源佤族自治县自然资源局</v>
      </c>
      <c r="B3" s="142"/>
      <c r="C3" s="143"/>
      <c r="D3" s="65"/>
      <c r="E3" s="34"/>
      <c r="G3" s="91" t="s">
        <v>188</v>
      </c>
    </row>
    <row r="4" ht="18.75" customHeight="1" spans="1:7">
      <c r="A4" s="7" t="s">
        <v>189</v>
      </c>
      <c r="B4" s="7" t="s">
        <v>190</v>
      </c>
      <c r="C4" s="35" t="s">
        <v>191</v>
      </c>
      <c r="D4" s="24" t="s">
        <v>192</v>
      </c>
      <c r="E4" s="25"/>
      <c r="F4" s="26"/>
      <c r="G4" s="35" t="s">
        <v>193</v>
      </c>
    </row>
    <row r="5" ht="18.75" customHeight="1" spans="1:7">
      <c r="A5" s="11"/>
      <c r="B5" s="144"/>
      <c r="C5" s="37"/>
      <c r="D5" s="64" t="s">
        <v>58</v>
      </c>
      <c r="E5" s="64" t="s">
        <v>194</v>
      </c>
      <c r="F5" s="64" t="s">
        <v>195</v>
      </c>
      <c r="G5" s="37"/>
    </row>
    <row r="6" ht="18.75" customHeight="1" spans="1:7">
      <c r="A6" s="145" t="s">
        <v>56</v>
      </c>
      <c r="B6" s="146">
        <v>1</v>
      </c>
      <c r="C6" s="147">
        <v>2</v>
      </c>
      <c r="D6" s="148">
        <v>3</v>
      </c>
      <c r="E6" s="148">
        <v>4</v>
      </c>
      <c r="F6" s="148">
        <v>5</v>
      </c>
      <c r="G6" s="147">
        <v>6</v>
      </c>
    </row>
    <row r="7" ht="18.75" customHeight="1" spans="1:7">
      <c r="A7" s="145" t="s">
        <v>56</v>
      </c>
      <c r="B7" s="149">
        <v>151500</v>
      </c>
      <c r="C7" s="149"/>
      <c r="D7" s="149">
        <v>105000</v>
      </c>
      <c r="E7" s="149"/>
      <c r="F7" s="149">
        <v>105000</v>
      </c>
      <c r="G7" s="149">
        <v>46500</v>
      </c>
    </row>
    <row r="8" ht="18.75" customHeight="1" spans="1:7">
      <c r="A8" s="150" t="s">
        <v>196</v>
      </c>
      <c r="B8" s="149"/>
      <c r="C8" s="149"/>
      <c r="D8" s="149"/>
      <c r="E8" s="149"/>
      <c r="F8" s="149"/>
      <c r="G8" s="149"/>
    </row>
    <row r="9" ht="18.75" customHeight="1" spans="1:7">
      <c r="A9" s="150" t="s">
        <v>197</v>
      </c>
      <c r="B9" s="149">
        <v>151500</v>
      </c>
      <c r="C9" s="149"/>
      <c r="D9" s="149">
        <v>105000</v>
      </c>
      <c r="E9" s="149"/>
      <c r="F9" s="149">
        <v>105000</v>
      </c>
      <c r="G9" s="149">
        <v>46500</v>
      </c>
    </row>
    <row r="10" ht="18.75" customHeight="1" spans="1:7">
      <c r="A10" s="150" t="s">
        <v>198</v>
      </c>
      <c r="B10" s="149"/>
      <c r="C10" s="149"/>
      <c r="D10" s="149"/>
      <c r="E10" s="149"/>
      <c r="F10" s="149"/>
      <c r="G10" s="149"/>
    </row>
    <row r="11" ht="18.75" customHeight="1" spans="1:7">
      <c r="A11" s="150" t="s">
        <v>199</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topLeftCell="A2" workbookViewId="0">
      <selection activeCell="A1" sqref="A1"/>
    </sheetView>
  </sheetViews>
  <sheetFormatPr defaultColWidth="9.14444444444444" defaultRowHeight="14.25" customHeight="1"/>
  <cols>
    <col min="1" max="1" width="32.8444444444444" customWidth="1"/>
    <col min="2" max="2" width="25.4222222222222" customWidth="1"/>
    <col min="3" max="3" width="26.5666666666667" customWidth="1"/>
    <col min="4" max="4" width="10.1444444444444" customWidth="1"/>
    <col min="5" max="5" width="28.5888888888889" customWidth="1"/>
    <col min="6" max="6" width="10.2888888888889" customWidth="1"/>
    <col min="7" max="7" width="23" customWidth="1"/>
    <col min="8" max="21" width="19.8444444444444" customWidth="1"/>
    <col min="22" max="23" width="20" customWidth="1"/>
  </cols>
  <sheetData>
    <row r="1" ht="15" customHeight="1" spans="2:23">
      <c r="B1" s="128"/>
      <c r="D1" s="129"/>
      <c r="E1" s="129"/>
      <c r="F1" s="129"/>
      <c r="G1" s="129"/>
      <c r="H1" s="68"/>
      <c r="I1" s="68"/>
      <c r="J1" s="68"/>
      <c r="K1" s="68"/>
      <c r="L1" s="68"/>
      <c r="M1" s="68"/>
      <c r="N1" s="34"/>
      <c r="O1" s="34"/>
      <c r="P1" s="34"/>
      <c r="Q1" s="68"/>
      <c r="U1" s="128"/>
      <c r="W1" s="39" t="s">
        <v>200</v>
      </c>
    </row>
    <row r="2" ht="39.75" customHeight="1" spans="1:23">
      <c r="A2" s="130" t="str">
        <f>"2025"&amp;"年部门基本支出预算表"</f>
        <v>2025年部门基本支出预算表</v>
      </c>
      <c r="B2" s="52"/>
      <c r="C2" s="52"/>
      <c r="D2" s="52"/>
      <c r="E2" s="52"/>
      <c r="F2" s="52"/>
      <c r="G2" s="52"/>
      <c r="H2" s="52"/>
      <c r="I2" s="52"/>
      <c r="J2" s="52"/>
      <c r="K2" s="52"/>
      <c r="L2" s="52"/>
      <c r="M2" s="52"/>
      <c r="N2" s="4"/>
      <c r="O2" s="4"/>
      <c r="P2" s="4"/>
      <c r="Q2" s="52"/>
      <c r="R2" s="52"/>
      <c r="S2" s="52"/>
      <c r="T2" s="52"/>
      <c r="U2" s="52"/>
      <c r="V2" s="52"/>
      <c r="W2" s="52"/>
    </row>
    <row r="3" ht="18.75" customHeight="1" spans="1:23">
      <c r="A3" s="5" t="str">
        <f>"单位名称："&amp;"沧源佤族自治县自然资源局"</f>
        <v>单位名称：沧源佤族自治县自然资源局</v>
      </c>
      <c r="B3" s="131"/>
      <c r="C3" s="131"/>
      <c r="D3" s="131"/>
      <c r="E3" s="131"/>
      <c r="F3" s="131"/>
      <c r="G3" s="131"/>
      <c r="H3" s="70"/>
      <c r="I3" s="70"/>
      <c r="J3" s="70"/>
      <c r="K3" s="70"/>
      <c r="L3" s="70"/>
      <c r="M3" s="70"/>
      <c r="N3" s="94"/>
      <c r="O3" s="94"/>
      <c r="P3" s="94"/>
      <c r="Q3" s="70"/>
      <c r="U3" s="128"/>
      <c r="W3" s="39" t="s">
        <v>188</v>
      </c>
    </row>
    <row r="4" ht="18" customHeight="1" spans="1:23">
      <c r="A4" s="7" t="s">
        <v>201</v>
      </c>
      <c r="B4" s="7" t="s">
        <v>202</v>
      </c>
      <c r="C4" s="7" t="s">
        <v>203</v>
      </c>
      <c r="D4" s="7" t="s">
        <v>204</v>
      </c>
      <c r="E4" s="7" t="s">
        <v>205</v>
      </c>
      <c r="F4" s="7" t="s">
        <v>206</v>
      </c>
      <c r="G4" s="7" t="s">
        <v>207</v>
      </c>
      <c r="H4" s="136" t="s">
        <v>208</v>
      </c>
      <c r="I4" s="67" t="s">
        <v>208</v>
      </c>
      <c r="J4" s="67"/>
      <c r="K4" s="67"/>
      <c r="L4" s="67"/>
      <c r="M4" s="67"/>
      <c r="N4" s="25"/>
      <c r="O4" s="25"/>
      <c r="P4" s="25"/>
      <c r="Q4" s="86" t="s">
        <v>62</v>
      </c>
      <c r="R4" s="67" t="s">
        <v>79</v>
      </c>
      <c r="S4" s="67"/>
      <c r="T4" s="67"/>
      <c r="U4" s="67"/>
      <c r="V4" s="67"/>
      <c r="W4" s="139"/>
    </row>
    <row r="5" ht="18" customHeight="1" spans="1:23">
      <c r="A5" s="9"/>
      <c r="B5" s="127"/>
      <c r="C5" s="9"/>
      <c r="D5" s="9"/>
      <c r="E5" s="9"/>
      <c r="F5" s="9"/>
      <c r="G5" s="9"/>
      <c r="H5" s="106" t="s">
        <v>209</v>
      </c>
      <c r="I5" s="136" t="s">
        <v>59</v>
      </c>
      <c r="J5" s="67"/>
      <c r="K5" s="67"/>
      <c r="L5" s="67"/>
      <c r="M5" s="139"/>
      <c r="N5" s="24" t="s">
        <v>210</v>
      </c>
      <c r="O5" s="25"/>
      <c r="P5" s="26"/>
      <c r="Q5" s="7" t="s">
        <v>62</v>
      </c>
      <c r="R5" s="136" t="s">
        <v>79</v>
      </c>
      <c r="S5" s="86" t="s">
        <v>65</v>
      </c>
      <c r="T5" s="67" t="s">
        <v>79</v>
      </c>
      <c r="U5" s="86" t="s">
        <v>67</v>
      </c>
      <c r="V5" s="86" t="s">
        <v>68</v>
      </c>
      <c r="W5" s="140" t="s">
        <v>69</v>
      </c>
    </row>
    <row r="6" ht="18.75" customHeight="1" spans="1:23">
      <c r="A6" s="36"/>
      <c r="B6" s="36"/>
      <c r="C6" s="36"/>
      <c r="D6" s="36"/>
      <c r="E6" s="36"/>
      <c r="F6" s="36"/>
      <c r="G6" s="36"/>
      <c r="H6" s="36"/>
      <c r="I6" s="138" t="s">
        <v>211</v>
      </c>
      <c r="J6" s="7" t="s">
        <v>212</v>
      </c>
      <c r="K6" s="7" t="s">
        <v>213</v>
      </c>
      <c r="L6" s="7" t="s">
        <v>214</v>
      </c>
      <c r="M6" s="7" t="s">
        <v>215</v>
      </c>
      <c r="N6" s="7" t="s">
        <v>59</v>
      </c>
      <c r="O6" s="7" t="s">
        <v>60</v>
      </c>
      <c r="P6" s="7" t="s">
        <v>61</v>
      </c>
      <c r="Q6" s="36"/>
      <c r="R6" s="7" t="s">
        <v>58</v>
      </c>
      <c r="S6" s="7" t="s">
        <v>65</v>
      </c>
      <c r="T6" s="7" t="s">
        <v>216</v>
      </c>
      <c r="U6" s="7" t="s">
        <v>67</v>
      </c>
      <c r="V6" s="7" t="s">
        <v>68</v>
      </c>
      <c r="W6" s="7" t="s">
        <v>69</v>
      </c>
    </row>
    <row r="7" ht="37.5" customHeight="1" spans="1:23">
      <c r="A7" s="109"/>
      <c r="B7" s="109"/>
      <c r="C7" s="109"/>
      <c r="D7" s="109"/>
      <c r="E7" s="109"/>
      <c r="F7" s="109"/>
      <c r="G7" s="109"/>
      <c r="H7" s="109"/>
      <c r="I7" s="89"/>
      <c r="J7" s="11" t="s">
        <v>217</v>
      </c>
      <c r="K7" s="11" t="s">
        <v>213</v>
      </c>
      <c r="L7" s="11" t="s">
        <v>214</v>
      </c>
      <c r="M7" s="11" t="s">
        <v>215</v>
      </c>
      <c r="N7" s="11" t="s">
        <v>213</v>
      </c>
      <c r="O7" s="11" t="s">
        <v>214</v>
      </c>
      <c r="P7" s="11" t="s">
        <v>215</v>
      </c>
      <c r="Q7" s="11" t="s">
        <v>62</v>
      </c>
      <c r="R7" s="11" t="s">
        <v>58</v>
      </c>
      <c r="S7" s="11" t="s">
        <v>65</v>
      </c>
      <c r="T7" s="11" t="s">
        <v>216</v>
      </c>
      <c r="U7" s="11" t="s">
        <v>67</v>
      </c>
      <c r="V7" s="11" t="s">
        <v>68</v>
      </c>
      <c r="W7" s="11"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8">
        <v>6807016.47</v>
      </c>
      <c r="I9" s="28">
        <v>6807016.47</v>
      </c>
      <c r="J9" s="28"/>
      <c r="K9" s="28"/>
      <c r="L9" s="28">
        <v>6807016.47</v>
      </c>
      <c r="M9" s="28"/>
      <c r="N9" s="28"/>
      <c r="O9" s="28"/>
      <c r="P9" s="28"/>
      <c r="Q9" s="28"/>
      <c r="R9" s="28"/>
      <c r="S9" s="28"/>
      <c r="T9" s="28"/>
      <c r="U9" s="28"/>
      <c r="V9" s="28"/>
      <c r="W9" s="28"/>
    </row>
    <row r="10" ht="21" customHeight="1" spans="1:23">
      <c r="A10" s="134" t="s">
        <v>71</v>
      </c>
      <c r="B10" s="14"/>
      <c r="C10" s="14"/>
      <c r="D10" s="14"/>
      <c r="E10" s="14"/>
      <c r="F10" s="14"/>
      <c r="G10" s="14"/>
      <c r="H10" s="28">
        <v>6807016.47</v>
      </c>
      <c r="I10" s="28">
        <v>6807016.47</v>
      </c>
      <c r="J10" s="28"/>
      <c r="K10" s="28"/>
      <c r="L10" s="28">
        <v>6807016.47</v>
      </c>
      <c r="M10" s="28"/>
      <c r="N10" s="28"/>
      <c r="O10" s="28"/>
      <c r="P10" s="28"/>
      <c r="Q10" s="28"/>
      <c r="R10" s="28"/>
      <c r="S10" s="28"/>
      <c r="T10" s="28"/>
      <c r="U10" s="28"/>
      <c r="V10" s="28"/>
      <c r="W10" s="28"/>
    </row>
    <row r="11" ht="21" customHeight="1" spans="1:23">
      <c r="A11" s="17"/>
      <c r="B11" s="14" t="s">
        <v>218</v>
      </c>
      <c r="C11" s="14" t="s">
        <v>219</v>
      </c>
      <c r="D11" s="14" t="s">
        <v>117</v>
      </c>
      <c r="E11" s="14" t="s">
        <v>118</v>
      </c>
      <c r="F11" s="14" t="s">
        <v>220</v>
      </c>
      <c r="G11" s="14" t="s">
        <v>221</v>
      </c>
      <c r="H11" s="28">
        <v>985872</v>
      </c>
      <c r="I11" s="28">
        <v>985872</v>
      </c>
      <c r="J11" s="28"/>
      <c r="K11" s="28"/>
      <c r="L11" s="28">
        <v>985872</v>
      </c>
      <c r="M11" s="28"/>
      <c r="N11" s="28"/>
      <c r="O11" s="28"/>
      <c r="P11" s="28"/>
      <c r="Q11" s="28"/>
      <c r="R11" s="28"/>
      <c r="S11" s="28"/>
      <c r="T11" s="28"/>
      <c r="U11" s="28"/>
      <c r="V11" s="28"/>
      <c r="W11" s="28"/>
    </row>
    <row r="12" ht="21" customHeight="1" spans="1:23">
      <c r="A12" s="17"/>
      <c r="B12" s="14" t="s">
        <v>222</v>
      </c>
      <c r="C12" s="14" t="s">
        <v>223</v>
      </c>
      <c r="D12" s="14" t="s">
        <v>123</v>
      </c>
      <c r="E12" s="14" t="s">
        <v>124</v>
      </c>
      <c r="F12" s="14" t="s">
        <v>220</v>
      </c>
      <c r="G12" s="14" t="s">
        <v>221</v>
      </c>
      <c r="H12" s="28">
        <v>554880</v>
      </c>
      <c r="I12" s="28">
        <v>554880</v>
      </c>
      <c r="J12" s="28"/>
      <c r="K12" s="28"/>
      <c r="L12" s="28">
        <v>554880</v>
      </c>
      <c r="M12" s="28"/>
      <c r="N12" s="28"/>
      <c r="O12" s="28"/>
      <c r="P12" s="28"/>
      <c r="Q12" s="28"/>
      <c r="R12" s="28"/>
      <c r="S12" s="28"/>
      <c r="T12" s="28"/>
      <c r="U12" s="28"/>
      <c r="V12" s="28"/>
      <c r="W12" s="28"/>
    </row>
    <row r="13" ht="21" customHeight="1" spans="1:23">
      <c r="A13" s="17"/>
      <c r="B13" s="14" t="s">
        <v>218</v>
      </c>
      <c r="C13" s="14" t="s">
        <v>219</v>
      </c>
      <c r="D13" s="14" t="s">
        <v>117</v>
      </c>
      <c r="E13" s="14" t="s">
        <v>118</v>
      </c>
      <c r="F13" s="14" t="s">
        <v>224</v>
      </c>
      <c r="G13" s="14" t="s">
        <v>225</v>
      </c>
      <c r="H13" s="28">
        <v>1451196</v>
      </c>
      <c r="I13" s="28">
        <v>1451196</v>
      </c>
      <c r="J13" s="28"/>
      <c r="K13" s="28"/>
      <c r="L13" s="28">
        <v>1451196</v>
      </c>
      <c r="M13" s="28"/>
      <c r="N13" s="28"/>
      <c r="O13" s="28"/>
      <c r="P13" s="28"/>
      <c r="Q13" s="28"/>
      <c r="R13" s="28"/>
      <c r="S13" s="28"/>
      <c r="T13" s="28"/>
      <c r="U13" s="28"/>
      <c r="V13" s="28"/>
      <c r="W13" s="28"/>
    </row>
    <row r="14" ht="21" customHeight="1" spans="1:23">
      <c r="A14" s="17"/>
      <c r="B14" s="14" t="s">
        <v>218</v>
      </c>
      <c r="C14" s="14" t="s">
        <v>219</v>
      </c>
      <c r="D14" s="14" t="s">
        <v>117</v>
      </c>
      <c r="E14" s="14" t="s">
        <v>118</v>
      </c>
      <c r="F14" s="14" t="s">
        <v>224</v>
      </c>
      <c r="G14" s="14" t="s">
        <v>225</v>
      </c>
      <c r="H14" s="28">
        <v>72000</v>
      </c>
      <c r="I14" s="28">
        <v>72000</v>
      </c>
      <c r="J14" s="28"/>
      <c r="K14" s="28"/>
      <c r="L14" s="28">
        <v>72000</v>
      </c>
      <c r="M14" s="28"/>
      <c r="N14" s="28"/>
      <c r="O14" s="28"/>
      <c r="P14" s="28"/>
      <c r="Q14" s="28"/>
      <c r="R14" s="28"/>
      <c r="S14" s="28"/>
      <c r="T14" s="28"/>
      <c r="U14" s="28"/>
      <c r="V14" s="28"/>
      <c r="W14" s="28"/>
    </row>
    <row r="15" ht="21" customHeight="1" spans="1:23">
      <c r="A15" s="17"/>
      <c r="B15" s="14" t="s">
        <v>222</v>
      </c>
      <c r="C15" s="14" t="s">
        <v>223</v>
      </c>
      <c r="D15" s="14" t="s">
        <v>123</v>
      </c>
      <c r="E15" s="14" t="s">
        <v>124</v>
      </c>
      <c r="F15" s="14" t="s">
        <v>224</v>
      </c>
      <c r="G15" s="14" t="s">
        <v>225</v>
      </c>
      <c r="H15" s="28">
        <v>119760</v>
      </c>
      <c r="I15" s="28">
        <v>119760</v>
      </c>
      <c r="J15" s="28"/>
      <c r="K15" s="28"/>
      <c r="L15" s="28">
        <v>119760</v>
      </c>
      <c r="M15" s="28"/>
      <c r="N15" s="28"/>
      <c r="O15" s="28"/>
      <c r="P15" s="28"/>
      <c r="Q15" s="28"/>
      <c r="R15" s="28"/>
      <c r="S15" s="28"/>
      <c r="T15" s="28"/>
      <c r="U15" s="28"/>
      <c r="V15" s="28"/>
      <c r="W15" s="28"/>
    </row>
    <row r="16" ht="21" customHeight="1" spans="1:23">
      <c r="A16" s="17"/>
      <c r="B16" s="14" t="s">
        <v>218</v>
      </c>
      <c r="C16" s="14" t="s">
        <v>219</v>
      </c>
      <c r="D16" s="14" t="s">
        <v>117</v>
      </c>
      <c r="E16" s="14" t="s">
        <v>118</v>
      </c>
      <c r="F16" s="14" t="s">
        <v>226</v>
      </c>
      <c r="G16" s="14" t="s">
        <v>227</v>
      </c>
      <c r="H16" s="28">
        <v>82156</v>
      </c>
      <c r="I16" s="28">
        <v>82156</v>
      </c>
      <c r="J16" s="28"/>
      <c r="K16" s="28"/>
      <c r="L16" s="28">
        <v>82156</v>
      </c>
      <c r="M16" s="28"/>
      <c r="N16" s="28"/>
      <c r="O16" s="28"/>
      <c r="P16" s="28"/>
      <c r="Q16" s="28"/>
      <c r="R16" s="28"/>
      <c r="S16" s="28"/>
      <c r="T16" s="28"/>
      <c r="U16" s="28"/>
      <c r="V16" s="28"/>
      <c r="W16" s="28"/>
    </row>
    <row r="17" ht="21" customHeight="1" spans="1:23">
      <c r="A17" s="17"/>
      <c r="B17" s="14" t="s">
        <v>228</v>
      </c>
      <c r="C17" s="14" t="s">
        <v>229</v>
      </c>
      <c r="D17" s="14" t="s">
        <v>117</v>
      </c>
      <c r="E17" s="14" t="s">
        <v>118</v>
      </c>
      <c r="F17" s="14" t="s">
        <v>226</v>
      </c>
      <c r="G17" s="14" t="s">
        <v>227</v>
      </c>
      <c r="H17" s="28">
        <v>423720</v>
      </c>
      <c r="I17" s="28">
        <v>423720</v>
      </c>
      <c r="J17" s="28"/>
      <c r="K17" s="28"/>
      <c r="L17" s="28">
        <v>423720</v>
      </c>
      <c r="M17" s="28"/>
      <c r="N17" s="28"/>
      <c r="O17" s="28"/>
      <c r="P17" s="28"/>
      <c r="Q17" s="28"/>
      <c r="R17" s="28"/>
      <c r="S17" s="28"/>
      <c r="T17" s="28"/>
      <c r="U17" s="28"/>
      <c r="V17" s="28"/>
      <c r="W17" s="28"/>
    </row>
    <row r="18" ht="21" customHeight="1" spans="1:23">
      <c r="A18" s="17"/>
      <c r="B18" s="14" t="s">
        <v>222</v>
      </c>
      <c r="C18" s="14" t="s">
        <v>223</v>
      </c>
      <c r="D18" s="14" t="s">
        <v>123</v>
      </c>
      <c r="E18" s="14" t="s">
        <v>124</v>
      </c>
      <c r="F18" s="14" t="s">
        <v>230</v>
      </c>
      <c r="G18" s="14" t="s">
        <v>231</v>
      </c>
      <c r="H18" s="28">
        <v>415152</v>
      </c>
      <c r="I18" s="28">
        <v>415152</v>
      </c>
      <c r="J18" s="28"/>
      <c r="K18" s="28"/>
      <c r="L18" s="28">
        <v>415152</v>
      </c>
      <c r="M18" s="28"/>
      <c r="N18" s="28"/>
      <c r="O18" s="28"/>
      <c r="P18" s="28"/>
      <c r="Q18" s="28"/>
      <c r="R18" s="28"/>
      <c r="S18" s="28"/>
      <c r="T18" s="28"/>
      <c r="U18" s="28"/>
      <c r="V18" s="28"/>
      <c r="W18" s="28"/>
    </row>
    <row r="19" ht="21" customHeight="1" spans="1:23">
      <c r="A19" s="17"/>
      <c r="B19" s="14" t="s">
        <v>222</v>
      </c>
      <c r="C19" s="14" t="s">
        <v>223</v>
      </c>
      <c r="D19" s="14" t="s">
        <v>123</v>
      </c>
      <c r="E19" s="14" t="s">
        <v>124</v>
      </c>
      <c r="F19" s="14" t="s">
        <v>230</v>
      </c>
      <c r="G19" s="14" t="s">
        <v>231</v>
      </c>
      <c r="H19" s="28">
        <v>194460</v>
      </c>
      <c r="I19" s="28">
        <v>194460</v>
      </c>
      <c r="J19" s="28"/>
      <c r="K19" s="28"/>
      <c r="L19" s="28">
        <v>194460</v>
      </c>
      <c r="M19" s="28"/>
      <c r="N19" s="28"/>
      <c r="O19" s="28"/>
      <c r="P19" s="28"/>
      <c r="Q19" s="28"/>
      <c r="R19" s="28"/>
      <c r="S19" s="28"/>
      <c r="T19" s="28"/>
      <c r="U19" s="28"/>
      <c r="V19" s="28"/>
      <c r="W19" s="28"/>
    </row>
    <row r="20" ht="21" customHeight="1" spans="1:23">
      <c r="A20" s="17"/>
      <c r="B20" s="14" t="s">
        <v>232</v>
      </c>
      <c r="C20" s="14" t="s">
        <v>233</v>
      </c>
      <c r="D20" s="14" t="s">
        <v>123</v>
      </c>
      <c r="E20" s="14" t="s">
        <v>124</v>
      </c>
      <c r="F20" s="14" t="s">
        <v>230</v>
      </c>
      <c r="G20" s="14" t="s">
        <v>231</v>
      </c>
      <c r="H20" s="28">
        <v>270000</v>
      </c>
      <c r="I20" s="28">
        <v>270000</v>
      </c>
      <c r="J20" s="28"/>
      <c r="K20" s="28"/>
      <c r="L20" s="28">
        <v>270000</v>
      </c>
      <c r="M20" s="28"/>
      <c r="N20" s="28"/>
      <c r="O20" s="28"/>
      <c r="P20" s="28"/>
      <c r="Q20" s="28"/>
      <c r="R20" s="28"/>
      <c r="S20" s="28"/>
      <c r="T20" s="28"/>
      <c r="U20" s="28"/>
      <c r="V20" s="28"/>
      <c r="W20" s="28"/>
    </row>
    <row r="21" ht="21" customHeight="1" spans="1:23">
      <c r="A21" s="17"/>
      <c r="B21" s="14" t="s">
        <v>234</v>
      </c>
      <c r="C21" s="14" t="s">
        <v>235</v>
      </c>
      <c r="D21" s="14" t="s">
        <v>91</v>
      </c>
      <c r="E21" s="14" t="s">
        <v>92</v>
      </c>
      <c r="F21" s="14" t="s">
        <v>236</v>
      </c>
      <c r="G21" s="14" t="s">
        <v>237</v>
      </c>
      <c r="H21" s="28">
        <v>640645.76</v>
      </c>
      <c r="I21" s="28">
        <v>640645.76</v>
      </c>
      <c r="J21" s="28"/>
      <c r="K21" s="28"/>
      <c r="L21" s="28">
        <v>640645.76</v>
      </c>
      <c r="M21" s="28"/>
      <c r="N21" s="28"/>
      <c r="O21" s="28"/>
      <c r="P21" s="28"/>
      <c r="Q21" s="28"/>
      <c r="R21" s="28"/>
      <c r="S21" s="28"/>
      <c r="T21" s="28"/>
      <c r="U21" s="28"/>
      <c r="V21" s="28"/>
      <c r="W21" s="28"/>
    </row>
    <row r="22" ht="21" customHeight="1" spans="1:23">
      <c r="A22" s="17"/>
      <c r="B22" s="14" t="s">
        <v>234</v>
      </c>
      <c r="C22" s="14" t="s">
        <v>235</v>
      </c>
      <c r="D22" s="14" t="s">
        <v>101</v>
      </c>
      <c r="E22" s="14" t="s">
        <v>102</v>
      </c>
      <c r="F22" s="14" t="s">
        <v>238</v>
      </c>
      <c r="G22" s="14" t="s">
        <v>239</v>
      </c>
      <c r="H22" s="28">
        <v>134989.44</v>
      </c>
      <c r="I22" s="28">
        <v>134989.44</v>
      </c>
      <c r="J22" s="28"/>
      <c r="K22" s="28"/>
      <c r="L22" s="28">
        <v>134989.44</v>
      </c>
      <c r="M22" s="28"/>
      <c r="N22" s="28"/>
      <c r="O22" s="28"/>
      <c r="P22" s="28"/>
      <c r="Q22" s="28"/>
      <c r="R22" s="28"/>
      <c r="S22" s="28"/>
      <c r="T22" s="28"/>
      <c r="U22" s="28"/>
      <c r="V22" s="28"/>
      <c r="W22" s="28"/>
    </row>
    <row r="23" ht="21" customHeight="1" spans="1:23">
      <c r="A23" s="17"/>
      <c r="B23" s="14" t="s">
        <v>234</v>
      </c>
      <c r="C23" s="14" t="s">
        <v>235</v>
      </c>
      <c r="D23" s="14" t="s">
        <v>101</v>
      </c>
      <c r="E23" s="14" t="s">
        <v>102</v>
      </c>
      <c r="F23" s="14" t="s">
        <v>238</v>
      </c>
      <c r="G23" s="14" t="s">
        <v>239</v>
      </c>
      <c r="H23" s="28">
        <v>24748.06</v>
      </c>
      <c r="I23" s="28">
        <v>24748.06</v>
      </c>
      <c r="J23" s="28"/>
      <c r="K23" s="28"/>
      <c r="L23" s="28">
        <v>24748.06</v>
      </c>
      <c r="M23" s="28"/>
      <c r="N23" s="28"/>
      <c r="O23" s="28"/>
      <c r="P23" s="28"/>
      <c r="Q23" s="28"/>
      <c r="R23" s="28"/>
      <c r="S23" s="28"/>
      <c r="T23" s="28"/>
      <c r="U23" s="28"/>
      <c r="V23" s="28"/>
      <c r="W23" s="28"/>
    </row>
    <row r="24" ht="21" customHeight="1" spans="1:23">
      <c r="A24" s="17"/>
      <c r="B24" s="14" t="s">
        <v>234</v>
      </c>
      <c r="C24" s="14" t="s">
        <v>235</v>
      </c>
      <c r="D24" s="14" t="s">
        <v>103</v>
      </c>
      <c r="E24" s="14" t="s">
        <v>104</v>
      </c>
      <c r="F24" s="14" t="s">
        <v>238</v>
      </c>
      <c r="G24" s="14" t="s">
        <v>239</v>
      </c>
      <c r="H24" s="28">
        <v>14635.41</v>
      </c>
      <c r="I24" s="28">
        <v>14635.41</v>
      </c>
      <c r="J24" s="28"/>
      <c r="K24" s="28"/>
      <c r="L24" s="28">
        <v>14635.41</v>
      </c>
      <c r="M24" s="28"/>
      <c r="N24" s="28"/>
      <c r="O24" s="28"/>
      <c r="P24" s="28"/>
      <c r="Q24" s="28"/>
      <c r="R24" s="28"/>
      <c r="S24" s="28"/>
      <c r="T24" s="28"/>
      <c r="U24" s="28"/>
      <c r="V24" s="28"/>
      <c r="W24" s="28"/>
    </row>
    <row r="25" ht="21" customHeight="1" spans="1:23">
      <c r="A25" s="17"/>
      <c r="B25" s="14" t="s">
        <v>234</v>
      </c>
      <c r="C25" s="14" t="s">
        <v>235</v>
      </c>
      <c r="D25" s="14" t="s">
        <v>103</v>
      </c>
      <c r="E25" s="14" t="s">
        <v>104</v>
      </c>
      <c r="F25" s="14" t="s">
        <v>238</v>
      </c>
      <c r="G25" s="14" t="s">
        <v>239</v>
      </c>
      <c r="H25" s="28">
        <v>79829.52</v>
      </c>
      <c r="I25" s="28">
        <v>79829.52</v>
      </c>
      <c r="J25" s="28"/>
      <c r="K25" s="28"/>
      <c r="L25" s="28">
        <v>79829.52</v>
      </c>
      <c r="M25" s="28"/>
      <c r="N25" s="28"/>
      <c r="O25" s="28"/>
      <c r="P25" s="28"/>
      <c r="Q25" s="28"/>
      <c r="R25" s="28"/>
      <c r="S25" s="28"/>
      <c r="T25" s="28"/>
      <c r="U25" s="28"/>
      <c r="V25" s="28"/>
      <c r="W25" s="28"/>
    </row>
    <row r="26" ht="21" customHeight="1" spans="1:23">
      <c r="A26" s="17"/>
      <c r="B26" s="14" t="s">
        <v>234</v>
      </c>
      <c r="C26" s="14" t="s">
        <v>235</v>
      </c>
      <c r="D26" s="14" t="s">
        <v>105</v>
      </c>
      <c r="E26" s="14" t="s">
        <v>106</v>
      </c>
      <c r="F26" s="14" t="s">
        <v>240</v>
      </c>
      <c r="G26" s="14" t="s">
        <v>241</v>
      </c>
      <c r="H26" s="28">
        <v>12084</v>
      </c>
      <c r="I26" s="28">
        <v>12084</v>
      </c>
      <c r="J26" s="28"/>
      <c r="K26" s="28"/>
      <c r="L26" s="28">
        <v>12084</v>
      </c>
      <c r="M26" s="28"/>
      <c r="N26" s="28"/>
      <c r="O26" s="28"/>
      <c r="P26" s="28"/>
      <c r="Q26" s="28"/>
      <c r="R26" s="28"/>
      <c r="S26" s="28"/>
      <c r="T26" s="28"/>
      <c r="U26" s="28"/>
      <c r="V26" s="28"/>
      <c r="W26" s="28"/>
    </row>
    <row r="27" ht="21" customHeight="1" spans="1:23">
      <c r="A27" s="17"/>
      <c r="B27" s="14" t="s">
        <v>234</v>
      </c>
      <c r="C27" s="14" t="s">
        <v>235</v>
      </c>
      <c r="D27" s="14" t="s">
        <v>105</v>
      </c>
      <c r="E27" s="14" t="s">
        <v>106</v>
      </c>
      <c r="F27" s="14" t="s">
        <v>240</v>
      </c>
      <c r="G27" s="14" t="s">
        <v>241</v>
      </c>
      <c r="H27" s="28">
        <v>8008.07</v>
      </c>
      <c r="I27" s="28">
        <v>8008.07</v>
      </c>
      <c r="J27" s="28"/>
      <c r="K27" s="28"/>
      <c r="L27" s="28">
        <v>8008.07</v>
      </c>
      <c r="M27" s="28"/>
      <c r="N27" s="28"/>
      <c r="O27" s="28"/>
      <c r="P27" s="28"/>
      <c r="Q27" s="28"/>
      <c r="R27" s="28"/>
      <c r="S27" s="28"/>
      <c r="T27" s="28"/>
      <c r="U27" s="28"/>
      <c r="V27" s="28"/>
      <c r="W27" s="28"/>
    </row>
    <row r="28" ht="21" customHeight="1" spans="1:23">
      <c r="A28" s="17"/>
      <c r="B28" s="14" t="s">
        <v>234</v>
      </c>
      <c r="C28" s="14" t="s">
        <v>235</v>
      </c>
      <c r="D28" s="14" t="s">
        <v>117</v>
      </c>
      <c r="E28" s="14" t="s">
        <v>118</v>
      </c>
      <c r="F28" s="14" t="s">
        <v>240</v>
      </c>
      <c r="G28" s="14" t="s">
        <v>241</v>
      </c>
      <c r="H28" s="28">
        <v>2258.85</v>
      </c>
      <c r="I28" s="28">
        <v>2258.85</v>
      </c>
      <c r="J28" s="28"/>
      <c r="K28" s="28"/>
      <c r="L28" s="28">
        <v>2258.85</v>
      </c>
      <c r="M28" s="28"/>
      <c r="N28" s="28"/>
      <c r="O28" s="28"/>
      <c r="P28" s="28"/>
      <c r="Q28" s="28"/>
      <c r="R28" s="28"/>
      <c r="S28" s="28"/>
      <c r="T28" s="28"/>
      <c r="U28" s="28"/>
      <c r="V28" s="28"/>
      <c r="W28" s="28"/>
    </row>
    <row r="29" ht="21" customHeight="1" spans="1:23">
      <c r="A29" s="17"/>
      <c r="B29" s="14" t="s">
        <v>234</v>
      </c>
      <c r="C29" s="14" t="s">
        <v>235</v>
      </c>
      <c r="D29" s="14" t="s">
        <v>123</v>
      </c>
      <c r="E29" s="14" t="s">
        <v>124</v>
      </c>
      <c r="F29" s="14" t="s">
        <v>240</v>
      </c>
      <c r="G29" s="14" t="s">
        <v>241</v>
      </c>
      <c r="H29" s="28">
        <v>9313.44</v>
      </c>
      <c r="I29" s="28">
        <v>9313.44</v>
      </c>
      <c r="J29" s="28"/>
      <c r="K29" s="28"/>
      <c r="L29" s="28">
        <v>9313.44</v>
      </c>
      <c r="M29" s="28"/>
      <c r="N29" s="28"/>
      <c r="O29" s="28"/>
      <c r="P29" s="28"/>
      <c r="Q29" s="28"/>
      <c r="R29" s="28"/>
      <c r="S29" s="28"/>
      <c r="T29" s="28"/>
      <c r="U29" s="28"/>
      <c r="V29" s="28"/>
      <c r="W29" s="28"/>
    </row>
    <row r="30" ht="21" customHeight="1" spans="1:23">
      <c r="A30" s="17"/>
      <c r="B30" s="14" t="s">
        <v>242</v>
      </c>
      <c r="C30" s="14" t="s">
        <v>132</v>
      </c>
      <c r="D30" s="14" t="s">
        <v>131</v>
      </c>
      <c r="E30" s="14" t="s">
        <v>132</v>
      </c>
      <c r="F30" s="14" t="s">
        <v>243</v>
      </c>
      <c r="G30" s="14" t="s">
        <v>132</v>
      </c>
      <c r="H30" s="28">
        <v>480484.32</v>
      </c>
      <c r="I30" s="28">
        <v>480484.32</v>
      </c>
      <c r="J30" s="28"/>
      <c r="K30" s="28"/>
      <c r="L30" s="28">
        <v>480484.32</v>
      </c>
      <c r="M30" s="28"/>
      <c r="N30" s="28"/>
      <c r="O30" s="28"/>
      <c r="P30" s="28"/>
      <c r="Q30" s="28"/>
      <c r="R30" s="28"/>
      <c r="S30" s="28"/>
      <c r="T30" s="28"/>
      <c r="U30" s="28"/>
      <c r="V30" s="28"/>
      <c r="W30" s="28"/>
    </row>
    <row r="31" ht="21" customHeight="1" spans="1:23">
      <c r="A31" s="17"/>
      <c r="B31" s="14" t="s">
        <v>244</v>
      </c>
      <c r="C31" s="14" t="s">
        <v>245</v>
      </c>
      <c r="D31" s="14" t="s">
        <v>117</v>
      </c>
      <c r="E31" s="14" t="s">
        <v>118</v>
      </c>
      <c r="F31" s="14" t="s">
        <v>246</v>
      </c>
      <c r="G31" s="14" t="s">
        <v>247</v>
      </c>
      <c r="H31" s="28"/>
      <c r="I31" s="28"/>
      <c r="J31" s="28"/>
      <c r="K31" s="28"/>
      <c r="L31" s="28"/>
      <c r="M31" s="28"/>
      <c r="N31" s="28"/>
      <c r="O31" s="28"/>
      <c r="P31" s="28"/>
      <c r="Q31" s="28"/>
      <c r="R31" s="28"/>
      <c r="S31" s="28"/>
      <c r="T31" s="28"/>
      <c r="U31" s="28"/>
      <c r="V31" s="28"/>
      <c r="W31" s="28"/>
    </row>
    <row r="32" ht="21" customHeight="1" spans="1:23">
      <c r="A32" s="17"/>
      <c r="B32" s="14" t="s">
        <v>244</v>
      </c>
      <c r="C32" s="14" t="s">
        <v>245</v>
      </c>
      <c r="D32" s="14" t="s">
        <v>123</v>
      </c>
      <c r="E32" s="14" t="s">
        <v>124</v>
      </c>
      <c r="F32" s="14" t="s">
        <v>246</v>
      </c>
      <c r="G32" s="14" t="s">
        <v>247</v>
      </c>
      <c r="H32" s="28"/>
      <c r="I32" s="28"/>
      <c r="J32" s="28"/>
      <c r="K32" s="28"/>
      <c r="L32" s="28"/>
      <c r="M32" s="28"/>
      <c r="N32" s="28"/>
      <c r="O32" s="28"/>
      <c r="P32" s="28"/>
      <c r="Q32" s="28"/>
      <c r="R32" s="28"/>
      <c r="S32" s="28"/>
      <c r="T32" s="28"/>
      <c r="U32" s="28"/>
      <c r="V32" s="28"/>
      <c r="W32" s="28"/>
    </row>
    <row r="33" ht="21" customHeight="1" spans="1:23">
      <c r="A33" s="17"/>
      <c r="B33" s="14" t="s">
        <v>244</v>
      </c>
      <c r="C33" s="14" t="s">
        <v>245</v>
      </c>
      <c r="D33" s="14" t="s">
        <v>117</v>
      </c>
      <c r="E33" s="14" t="s">
        <v>118</v>
      </c>
      <c r="F33" s="14" t="s">
        <v>246</v>
      </c>
      <c r="G33" s="14" t="s">
        <v>247</v>
      </c>
      <c r="H33" s="28">
        <v>35000</v>
      </c>
      <c r="I33" s="28">
        <v>35000</v>
      </c>
      <c r="J33" s="28"/>
      <c r="K33" s="28"/>
      <c r="L33" s="28">
        <v>35000</v>
      </c>
      <c r="M33" s="28"/>
      <c r="N33" s="28"/>
      <c r="O33" s="28"/>
      <c r="P33" s="28"/>
      <c r="Q33" s="28"/>
      <c r="R33" s="28"/>
      <c r="S33" s="28"/>
      <c r="T33" s="28"/>
      <c r="U33" s="28"/>
      <c r="V33" s="28"/>
      <c r="W33" s="28"/>
    </row>
    <row r="34" ht="21" customHeight="1" spans="1:23">
      <c r="A34" s="17"/>
      <c r="B34" s="14" t="s">
        <v>244</v>
      </c>
      <c r="C34" s="14" t="s">
        <v>245</v>
      </c>
      <c r="D34" s="14" t="s">
        <v>117</v>
      </c>
      <c r="E34" s="14" t="s">
        <v>118</v>
      </c>
      <c r="F34" s="14" t="s">
        <v>248</v>
      </c>
      <c r="G34" s="14" t="s">
        <v>249</v>
      </c>
      <c r="H34" s="28">
        <v>15000</v>
      </c>
      <c r="I34" s="28">
        <v>15000</v>
      </c>
      <c r="J34" s="28"/>
      <c r="K34" s="28"/>
      <c r="L34" s="28">
        <v>15000</v>
      </c>
      <c r="M34" s="28"/>
      <c r="N34" s="28"/>
      <c r="O34" s="28"/>
      <c r="P34" s="28"/>
      <c r="Q34" s="28"/>
      <c r="R34" s="28"/>
      <c r="S34" s="28"/>
      <c r="T34" s="28"/>
      <c r="U34" s="28"/>
      <c r="V34" s="28"/>
      <c r="W34" s="28"/>
    </row>
    <row r="35" ht="21" customHeight="1" spans="1:23">
      <c r="A35" s="17"/>
      <c r="B35" s="14" t="s">
        <v>250</v>
      </c>
      <c r="C35" s="14" t="s">
        <v>251</v>
      </c>
      <c r="D35" s="14" t="s">
        <v>117</v>
      </c>
      <c r="E35" s="14" t="s">
        <v>118</v>
      </c>
      <c r="F35" s="14" t="s">
        <v>252</v>
      </c>
      <c r="G35" s="14" t="s">
        <v>193</v>
      </c>
      <c r="H35" s="28">
        <v>12500</v>
      </c>
      <c r="I35" s="28">
        <v>12500</v>
      </c>
      <c r="J35" s="28"/>
      <c r="K35" s="28"/>
      <c r="L35" s="28">
        <v>12500</v>
      </c>
      <c r="M35" s="28"/>
      <c r="N35" s="28"/>
      <c r="O35" s="28"/>
      <c r="P35" s="28"/>
      <c r="Q35" s="28"/>
      <c r="R35" s="28"/>
      <c r="S35" s="28"/>
      <c r="T35" s="28"/>
      <c r="U35" s="28"/>
      <c r="V35" s="28"/>
      <c r="W35" s="28"/>
    </row>
    <row r="36" ht="21" customHeight="1" spans="1:23">
      <c r="A36" s="17"/>
      <c r="B36" s="14" t="s">
        <v>244</v>
      </c>
      <c r="C36" s="14" t="s">
        <v>245</v>
      </c>
      <c r="D36" s="14" t="s">
        <v>123</v>
      </c>
      <c r="E36" s="14" t="s">
        <v>124</v>
      </c>
      <c r="F36" s="14" t="s">
        <v>253</v>
      </c>
      <c r="G36" s="14" t="s">
        <v>254</v>
      </c>
      <c r="H36" s="28">
        <v>9000</v>
      </c>
      <c r="I36" s="28">
        <v>9000</v>
      </c>
      <c r="J36" s="28"/>
      <c r="K36" s="28"/>
      <c r="L36" s="28">
        <v>9000</v>
      </c>
      <c r="M36" s="28"/>
      <c r="N36" s="28"/>
      <c r="O36" s="28"/>
      <c r="P36" s="28"/>
      <c r="Q36" s="28"/>
      <c r="R36" s="28"/>
      <c r="S36" s="28"/>
      <c r="T36" s="28"/>
      <c r="U36" s="28"/>
      <c r="V36" s="28"/>
      <c r="W36" s="28"/>
    </row>
    <row r="37" ht="21" customHeight="1" spans="1:23">
      <c r="A37" s="17"/>
      <c r="B37" s="14" t="s">
        <v>244</v>
      </c>
      <c r="C37" s="14" t="s">
        <v>245</v>
      </c>
      <c r="D37" s="14" t="s">
        <v>123</v>
      </c>
      <c r="E37" s="14" t="s">
        <v>124</v>
      </c>
      <c r="F37" s="14" t="s">
        <v>255</v>
      </c>
      <c r="G37" s="14" t="s">
        <v>256</v>
      </c>
      <c r="H37" s="28">
        <v>2000</v>
      </c>
      <c r="I37" s="28">
        <v>2000</v>
      </c>
      <c r="J37" s="28"/>
      <c r="K37" s="28"/>
      <c r="L37" s="28">
        <v>2000</v>
      </c>
      <c r="M37" s="28"/>
      <c r="N37" s="28"/>
      <c r="O37" s="28"/>
      <c r="P37" s="28"/>
      <c r="Q37" s="28"/>
      <c r="R37" s="28"/>
      <c r="S37" s="28"/>
      <c r="T37" s="28"/>
      <c r="U37" s="28"/>
      <c r="V37" s="28"/>
      <c r="W37" s="28"/>
    </row>
    <row r="38" ht="21" customHeight="1" spans="1:23">
      <c r="A38" s="17"/>
      <c r="B38" s="14" t="s">
        <v>244</v>
      </c>
      <c r="C38" s="14" t="s">
        <v>245</v>
      </c>
      <c r="D38" s="14" t="s">
        <v>123</v>
      </c>
      <c r="E38" s="14" t="s">
        <v>124</v>
      </c>
      <c r="F38" s="14" t="s">
        <v>246</v>
      </c>
      <c r="G38" s="14" t="s">
        <v>247</v>
      </c>
      <c r="H38" s="28">
        <v>15000</v>
      </c>
      <c r="I38" s="28">
        <v>15000</v>
      </c>
      <c r="J38" s="28"/>
      <c r="K38" s="28"/>
      <c r="L38" s="28">
        <v>15000</v>
      </c>
      <c r="M38" s="28"/>
      <c r="N38" s="28"/>
      <c r="O38" s="28"/>
      <c r="P38" s="28"/>
      <c r="Q38" s="28"/>
      <c r="R38" s="28"/>
      <c r="S38" s="28"/>
      <c r="T38" s="28"/>
      <c r="U38" s="28"/>
      <c r="V38" s="28"/>
      <c r="W38" s="28"/>
    </row>
    <row r="39" ht="21" customHeight="1" spans="1:23">
      <c r="A39" s="17"/>
      <c r="B39" s="14" t="s">
        <v>244</v>
      </c>
      <c r="C39" s="14" t="s">
        <v>245</v>
      </c>
      <c r="D39" s="14" t="s">
        <v>123</v>
      </c>
      <c r="E39" s="14" t="s">
        <v>124</v>
      </c>
      <c r="F39" s="14" t="s">
        <v>248</v>
      </c>
      <c r="G39" s="14" t="s">
        <v>249</v>
      </c>
      <c r="H39" s="28">
        <v>7500</v>
      </c>
      <c r="I39" s="28">
        <v>7500</v>
      </c>
      <c r="J39" s="28"/>
      <c r="K39" s="28"/>
      <c r="L39" s="28">
        <v>7500</v>
      </c>
      <c r="M39" s="28"/>
      <c r="N39" s="28"/>
      <c r="O39" s="28"/>
      <c r="P39" s="28"/>
      <c r="Q39" s="28"/>
      <c r="R39" s="28"/>
      <c r="S39" s="28"/>
      <c r="T39" s="28"/>
      <c r="U39" s="28"/>
      <c r="V39" s="28"/>
      <c r="W39" s="28"/>
    </row>
    <row r="40" ht="21" customHeight="1" spans="1:23">
      <c r="A40" s="17"/>
      <c r="B40" s="14" t="s">
        <v>250</v>
      </c>
      <c r="C40" s="14" t="s">
        <v>251</v>
      </c>
      <c r="D40" s="14" t="s">
        <v>123</v>
      </c>
      <c r="E40" s="14" t="s">
        <v>124</v>
      </c>
      <c r="F40" s="14" t="s">
        <v>252</v>
      </c>
      <c r="G40" s="14" t="s">
        <v>193</v>
      </c>
      <c r="H40" s="28">
        <v>4000</v>
      </c>
      <c r="I40" s="28">
        <v>4000</v>
      </c>
      <c r="J40" s="28"/>
      <c r="K40" s="28"/>
      <c r="L40" s="28">
        <v>4000</v>
      </c>
      <c r="M40" s="28"/>
      <c r="N40" s="28"/>
      <c r="O40" s="28"/>
      <c r="P40" s="28"/>
      <c r="Q40" s="28"/>
      <c r="R40" s="28"/>
      <c r="S40" s="28"/>
      <c r="T40" s="28"/>
      <c r="U40" s="28"/>
      <c r="V40" s="28"/>
      <c r="W40" s="28"/>
    </row>
    <row r="41" ht="21" customHeight="1" spans="1:23">
      <c r="A41" s="17"/>
      <c r="B41" s="14" t="s">
        <v>257</v>
      </c>
      <c r="C41" s="14" t="s">
        <v>258</v>
      </c>
      <c r="D41" s="14" t="s">
        <v>117</v>
      </c>
      <c r="E41" s="14" t="s">
        <v>118</v>
      </c>
      <c r="F41" s="14" t="s">
        <v>259</v>
      </c>
      <c r="G41" s="14" t="s">
        <v>258</v>
      </c>
      <c r="H41" s="28">
        <v>19717.44</v>
      </c>
      <c r="I41" s="28">
        <v>19717.44</v>
      </c>
      <c r="J41" s="28"/>
      <c r="K41" s="28"/>
      <c r="L41" s="28">
        <v>19717.44</v>
      </c>
      <c r="M41" s="28"/>
      <c r="N41" s="28"/>
      <c r="O41" s="28"/>
      <c r="P41" s="28"/>
      <c r="Q41" s="28"/>
      <c r="R41" s="28"/>
      <c r="S41" s="28"/>
      <c r="T41" s="28"/>
      <c r="U41" s="28"/>
      <c r="V41" s="28"/>
      <c r="W41" s="28"/>
    </row>
    <row r="42" ht="21" customHeight="1" spans="1:23">
      <c r="A42" s="17"/>
      <c r="B42" s="14" t="s">
        <v>257</v>
      </c>
      <c r="C42" s="14" t="s">
        <v>258</v>
      </c>
      <c r="D42" s="14" t="s">
        <v>123</v>
      </c>
      <c r="E42" s="14" t="s">
        <v>124</v>
      </c>
      <c r="F42" s="14" t="s">
        <v>259</v>
      </c>
      <c r="G42" s="14" t="s">
        <v>258</v>
      </c>
      <c r="H42" s="28">
        <v>11097.6</v>
      </c>
      <c r="I42" s="28">
        <v>11097.6</v>
      </c>
      <c r="J42" s="28"/>
      <c r="K42" s="28"/>
      <c r="L42" s="28">
        <v>11097.6</v>
      </c>
      <c r="M42" s="28"/>
      <c r="N42" s="28"/>
      <c r="O42" s="28"/>
      <c r="P42" s="28"/>
      <c r="Q42" s="28"/>
      <c r="R42" s="28"/>
      <c r="S42" s="28"/>
      <c r="T42" s="28"/>
      <c r="U42" s="28"/>
      <c r="V42" s="28"/>
      <c r="W42" s="28"/>
    </row>
    <row r="43" ht="21" customHeight="1" spans="1:23">
      <c r="A43" s="17"/>
      <c r="B43" s="14" t="s">
        <v>260</v>
      </c>
      <c r="C43" s="14" t="s">
        <v>261</v>
      </c>
      <c r="D43" s="14" t="s">
        <v>117</v>
      </c>
      <c r="E43" s="14" t="s">
        <v>118</v>
      </c>
      <c r="F43" s="14" t="s">
        <v>262</v>
      </c>
      <c r="G43" s="14" t="s">
        <v>261</v>
      </c>
      <c r="H43" s="28">
        <v>15000</v>
      </c>
      <c r="I43" s="28">
        <v>15000</v>
      </c>
      <c r="J43" s="28"/>
      <c r="K43" s="28"/>
      <c r="L43" s="28">
        <v>15000</v>
      </c>
      <c r="M43" s="28"/>
      <c r="N43" s="28"/>
      <c r="O43" s="28"/>
      <c r="P43" s="28"/>
      <c r="Q43" s="28"/>
      <c r="R43" s="28"/>
      <c r="S43" s="28"/>
      <c r="T43" s="28"/>
      <c r="U43" s="28"/>
      <c r="V43" s="28"/>
      <c r="W43" s="28"/>
    </row>
    <row r="44" ht="21" customHeight="1" spans="1:23">
      <c r="A44" s="17"/>
      <c r="B44" s="14" t="s">
        <v>263</v>
      </c>
      <c r="C44" s="14" t="s">
        <v>264</v>
      </c>
      <c r="D44" s="14" t="s">
        <v>117</v>
      </c>
      <c r="E44" s="14" t="s">
        <v>118</v>
      </c>
      <c r="F44" s="14" t="s">
        <v>265</v>
      </c>
      <c r="G44" s="14" t="s">
        <v>266</v>
      </c>
      <c r="H44" s="28">
        <v>221400</v>
      </c>
      <c r="I44" s="28">
        <v>221400</v>
      </c>
      <c r="J44" s="28"/>
      <c r="K44" s="28"/>
      <c r="L44" s="28">
        <v>221400</v>
      </c>
      <c r="M44" s="28"/>
      <c r="N44" s="28"/>
      <c r="O44" s="28"/>
      <c r="P44" s="28"/>
      <c r="Q44" s="28"/>
      <c r="R44" s="28"/>
      <c r="S44" s="28"/>
      <c r="T44" s="28"/>
      <c r="U44" s="28"/>
      <c r="V44" s="28"/>
      <c r="W44" s="28"/>
    </row>
    <row r="45" ht="21" customHeight="1" spans="1:23">
      <c r="A45" s="17"/>
      <c r="B45" s="14" t="s">
        <v>267</v>
      </c>
      <c r="C45" s="14" t="s">
        <v>268</v>
      </c>
      <c r="D45" s="14" t="s">
        <v>89</v>
      </c>
      <c r="E45" s="14" t="s">
        <v>90</v>
      </c>
      <c r="F45" s="14" t="s">
        <v>269</v>
      </c>
      <c r="G45" s="14" t="s">
        <v>270</v>
      </c>
      <c r="H45" s="28">
        <v>280912.8</v>
      </c>
      <c r="I45" s="28">
        <v>280912.8</v>
      </c>
      <c r="J45" s="28"/>
      <c r="K45" s="28"/>
      <c r="L45" s="28">
        <v>280912.8</v>
      </c>
      <c r="M45" s="28"/>
      <c r="N45" s="28"/>
      <c r="O45" s="28"/>
      <c r="P45" s="28"/>
      <c r="Q45" s="28"/>
      <c r="R45" s="28"/>
      <c r="S45" s="28"/>
      <c r="T45" s="28"/>
      <c r="U45" s="28"/>
      <c r="V45" s="28"/>
      <c r="W45" s="28"/>
    </row>
    <row r="46" ht="21" customHeight="1" spans="1:23">
      <c r="A46" s="17"/>
      <c r="B46" s="14" t="s">
        <v>271</v>
      </c>
      <c r="C46" s="14" t="s">
        <v>272</v>
      </c>
      <c r="D46" s="14" t="s">
        <v>95</v>
      </c>
      <c r="E46" s="14" t="s">
        <v>96</v>
      </c>
      <c r="F46" s="14" t="s">
        <v>273</v>
      </c>
      <c r="G46" s="14" t="s">
        <v>274</v>
      </c>
      <c r="H46" s="28">
        <v>18695.76</v>
      </c>
      <c r="I46" s="28">
        <v>18695.76</v>
      </c>
      <c r="J46" s="28"/>
      <c r="K46" s="28"/>
      <c r="L46" s="28">
        <v>18695.76</v>
      </c>
      <c r="M46" s="28"/>
      <c r="N46" s="28"/>
      <c r="O46" s="28"/>
      <c r="P46" s="28"/>
      <c r="Q46" s="28"/>
      <c r="R46" s="28"/>
      <c r="S46" s="28"/>
      <c r="T46" s="28"/>
      <c r="U46" s="28"/>
      <c r="V46" s="28"/>
      <c r="W46" s="28"/>
    </row>
    <row r="47" ht="21" customHeight="1" spans="1:23">
      <c r="A47" s="17"/>
      <c r="B47" s="14" t="s">
        <v>275</v>
      </c>
      <c r="C47" s="14" t="s">
        <v>276</v>
      </c>
      <c r="D47" s="14" t="s">
        <v>137</v>
      </c>
      <c r="E47" s="14" t="s">
        <v>138</v>
      </c>
      <c r="F47" s="14" t="s">
        <v>277</v>
      </c>
      <c r="G47" s="14" t="s">
        <v>278</v>
      </c>
      <c r="H47" s="28">
        <v>164000</v>
      </c>
      <c r="I47" s="28">
        <v>164000</v>
      </c>
      <c r="J47" s="28"/>
      <c r="K47" s="28"/>
      <c r="L47" s="28">
        <v>164000</v>
      </c>
      <c r="M47" s="28"/>
      <c r="N47" s="28"/>
      <c r="O47" s="28"/>
      <c r="P47" s="28"/>
      <c r="Q47" s="28"/>
      <c r="R47" s="28"/>
      <c r="S47" s="28"/>
      <c r="T47" s="28"/>
      <c r="U47" s="28"/>
      <c r="V47" s="28"/>
      <c r="W47" s="28"/>
    </row>
    <row r="48" ht="21" customHeight="1" spans="1:23">
      <c r="A48" s="31" t="s">
        <v>139</v>
      </c>
      <c r="B48" s="135"/>
      <c r="C48" s="135"/>
      <c r="D48" s="135"/>
      <c r="E48" s="135"/>
      <c r="F48" s="135"/>
      <c r="G48" s="137"/>
      <c r="H48" s="28">
        <v>6807016.47</v>
      </c>
      <c r="I48" s="28">
        <v>6807016.47</v>
      </c>
      <c r="J48" s="28"/>
      <c r="K48" s="28"/>
      <c r="L48" s="28">
        <v>6807016.47</v>
      </c>
      <c r="M48" s="28"/>
      <c r="N48" s="28"/>
      <c r="O48" s="28"/>
      <c r="P48" s="28"/>
      <c r="Q48" s="28"/>
      <c r="R48" s="28"/>
      <c r="S48" s="28"/>
      <c r="T48" s="28"/>
      <c r="U48" s="28"/>
      <c r="V48" s="28"/>
      <c r="W48" s="28"/>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showZeros="0" topLeftCell="C6" workbookViewId="0">
      <selection activeCell="L35" sqref="L35"/>
    </sheetView>
  </sheetViews>
  <sheetFormatPr defaultColWidth="9.14444444444444" defaultRowHeight="14.25" customHeight="1"/>
  <cols>
    <col min="1" max="1" width="12.4222222222222" customWidth="1"/>
    <col min="2" max="2" width="30.4333333333333" customWidth="1"/>
    <col min="3" max="3" width="32.8444444444444" customWidth="1"/>
    <col min="4" max="4" width="23.8444444444444" customWidth="1"/>
    <col min="5" max="5" width="11.1444444444444" customWidth="1"/>
    <col min="6" max="6" width="17.7111111111111" customWidth="1"/>
    <col min="7" max="7" width="9.84444444444444" customWidth="1"/>
    <col min="8" max="8" width="17.7111111111111" customWidth="1"/>
    <col min="9" max="21" width="19.1444444444444" customWidth="1"/>
    <col min="22" max="23" width="19.2888888888889" customWidth="1"/>
  </cols>
  <sheetData>
    <row r="1" ht="15" customHeight="1" spans="1:23">
      <c r="A1" s="1"/>
      <c r="B1" s="21"/>
      <c r="C1" s="1"/>
      <c r="D1" s="1"/>
      <c r="E1" s="2"/>
      <c r="F1" s="2"/>
      <c r="G1" s="2"/>
      <c r="H1" s="2"/>
      <c r="I1" s="21"/>
      <c r="J1" s="21"/>
      <c r="K1" s="21"/>
      <c r="L1" s="21"/>
      <c r="M1" s="21"/>
      <c r="N1" s="21"/>
      <c r="O1" s="21"/>
      <c r="P1" s="21"/>
      <c r="Q1" s="21"/>
      <c r="R1" s="1"/>
      <c r="S1" s="1"/>
      <c r="T1" s="1"/>
      <c r="U1" s="21"/>
      <c r="V1" s="1"/>
      <c r="W1" s="45" t="s">
        <v>279</v>
      </c>
    </row>
    <row r="2" ht="41.25" customHeight="1" spans="1:23">
      <c r="A2" s="3" t="str">
        <f>"2025"&amp;"年部门项目支出预算表"</f>
        <v>2025年部门项目支出预算表</v>
      </c>
      <c r="B2" s="4"/>
      <c r="C2" s="4"/>
      <c r="D2" s="4"/>
      <c r="E2" s="4"/>
      <c r="F2" s="4"/>
      <c r="G2" s="4"/>
      <c r="H2" s="4"/>
      <c r="I2" s="4"/>
      <c r="J2" s="4"/>
      <c r="K2" s="4"/>
      <c r="L2" s="4"/>
      <c r="M2" s="4"/>
      <c r="N2" s="4"/>
      <c r="O2" s="4"/>
      <c r="P2" s="4"/>
      <c r="Q2" s="4"/>
      <c r="R2" s="4"/>
      <c r="S2" s="4"/>
      <c r="T2" s="4"/>
      <c r="U2" s="4"/>
      <c r="V2" s="4"/>
      <c r="W2" s="4"/>
    </row>
    <row r="3" ht="18.75" customHeight="1" spans="1:23">
      <c r="A3" s="5" t="str">
        <f>"单位名称："&amp;"沧源佤族自治县自然资源局"</f>
        <v>单位名称：沧源佤族自治县自然资源局</v>
      </c>
      <c r="B3" s="6"/>
      <c r="C3" s="6"/>
      <c r="D3" s="6"/>
      <c r="E3" s="6"/>
      <c r="F3" s="6"/>
      <c r="G3" s="6"/>
      <c r="H3" s="6"/>
      <c r="I3" s="23"/>
      <c r="J3" s="23"/>
      <c r="K3" s="23"/>
      <c r="L3" s="23"/>
      <c r="M3" s="23"/>
      <c r="N3" s="23"/>
      <c r="O3" s="23"/>
      <c r="P3" s="23"/>
      <c r="Q3" s="23"/>
      <c r="R3" s="1"/>
      <c r="S3" s="1"/>
      <c r="T3" s="1"/>
      <c r="U3" s="21"/>
      <c r="V3" s="1"/>
      <c r="W3" s="45" t="s">
        <v>188</v>
      </c>
    </row>
    <row r="4" ht="18.75" customHeight="1" spans="1:23">
      <c r="A4" s="7" t="s">
        <v>280</v>
      </c>
      <c r="B4" s="8" t="s">
        <v>202</v>
      </c>
      <c r="C4" s="7" t="s">
        <v>203</v>
      </c>
      <c r="D4" s="7" t="s">
        <v>281</v>
      </c>
      <c r="E4" s="8" t="s">
        <v>204</v>
      </c>
      <c r="F4" s="8" t="s">
        <v>205</v>
      </c>
      <c r="G4" s="8" t="s">
        <v>282</v>
      </c>
      <c r="H4" s="8" t="s">
        <v>283</v>
      </c>
      <c r="I4" s="35" t="s">
        <v>56</v>
      </c>
      <c r="J4" s="24" t="s">
        <v>284</v>
      </c>
      <c r="K4" s="25"/>
      <c r="L4" s="25"/>
      <c r="M4" s="26"/>
      <c r="N4" s="24" t="s">
        <v>210</v>
      </c>
      <c r="O4" s="25"/>
      <c r="P4" s="26"/>
      <c r="Q4" s="8" t="s">
        <v>62</v>
      </c>
      <c r="R4" s="24" t="s">
        <v>79</v>
      </c>
      <c r="S4" s="25"/>
      <c r="T4" s="25"/>
      <c r="U4" s="25"/>
      <c r="V4" s="25"/>
      <c r="W4" s="26"/>
    </row>
    <row r="5" ht="18.75" customHeight="1" spans="1:23">
      <c r="A5" s="9"/>
      <c r="B5" s="36"/>
      <c r="C5" s="9"/>
      <c r="D5" s="9"/>
      <c r="E5" s="10"/>
      <c r="F5" s="10"/>
      <c r="G5" s="10"/>
      <c r="H5" s="10"/>
      <c r="I5" s="36"/>
      <c r="J5" s="124" t="s">
        <v>59</v>
      </c>
      <c r="K5" s="125"/>
      <c r="L5" s="8" t="s">
        <v>60</v>
      </c>
      <c r="M5" s="8" t="s">
        <v>61</v>
      </c>
      <c r="N5" s="8" t="s">
        <v>59</v>
      </c>
      <c r="O5" s="8" t="s">
        <v>60</v>
      </c>
      <c r="P5" s="8" t="s">
        <v>61</v>
      </c>
      <c r="Q5" s="10"/>
      <c r="R5" s="8" t="s">
        <v>58</v>
      </c>
      <c r="S5" s="7" t="s">
        <v>65</v>
      </c>
      <c r="T5" s="7" t="s">
        <v>216</v>
      </c>
      <c r="U5" s="7" t="s">
        <v>67</v>
      </c>
      <c r="V5" s="7" t="s">
        <v>68</v>
      </c>
      <c r="W5" s="7" t="s">
        <v>69</v>
      </c>
    </row>
    <row r="6" ht="18.75" customHeight="1" spans="1:23">
      <c r="A6" s="36"/>
      <c r="B6" s="36"/>
      <c r="C6" s="36"/>
      <c r="D6" s="36"/>
      <c r="E6" s="36"/>
      <c r="F6" s="36"/>
      <c r="G6" s="36"/>
      <c r="H6" s="36"/>
      <c r="I6" s="36"/>
      <c r="J6" s="126" t="s">
        <v>58</v>
      </c>
      <c r="K6" s="95"/>
      <c r="L6" s="36"/>
      <c r="M6" s="36"/>
      <c r="N6" s="36"/>
      <c r="O6" s="36"/>
      <c r="P6" s="36"/>
      <c r="Q6" s="36"/>
      <c r="R6" s="36"/>
      <c r="S6" s="127"/>
      <c r="T6" s="127"/>
      <c r="U6" s="127"/>
      <c r="V6" s="127"/>
      <c r="W6" s="127"/>
    </row>
    <row r="7" ht="18.75" customHeight="1" spans="1:23">
      <c r="A7" s="11"/>
      <c r="B7" s="37"/>
      <c r="C7" s="11"/>
      <c r="D7" s="11"/>
      <c r="E7" s="12"/>
      <c r="F7" s="12"/>
      <c r="G7" s="12"/>
      <c r="H7" s="12"/>
      <c r="I7" s="37"/>
      <c r="J7" s="42" t="s">
        <v>58</v>
      </c>
      <c r="K7" s="42" t="s">
        <v>285</v>
      </c>
      <c r="L7" s="12"/>
      <c r="M7" s="12"/>
      <c r="N7" s="12"/>
      <c r="O7" s="12"/>
      <c r="P7" s="12"/>
      <c r="Q7" s="12"/>
      <c r="R7" s="12"/>
      <c r="S7" s="12"/>
      <c r="T7" s="12"/>
      <c r="U7" s="37"/>
      <c r="V7" s="12"/>
      <c r="W7" s="12"/>
    </row>
    <row r="8" ht="18.75" customHeight="1" spans="1:23">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row>
    <row r="9" ht="18.75" customHeight="1" spans="1:23">
      <c r="A9" s="14"/>
      <c r="B9" s="14"/>
      <c r="C9" s="14" t="s">
        <v>286</v>
      </c>
      <c r="D9" s="14"/>
      <c r="E9" s="14"/>
      <c r="F9" s="14"/>
      <c r="G9" s="14"/>
      <c r="H9" s="14"/>
      <c r="I9" s="28">
        <v>5134700</v>
      </c>
      <c r="J9" s="28"/>
      <c r="K9" s="28"/>
      <c r="L9" s="28">
        <v>5134700</v>
      </c>
      <c r="M9" s="28"/>
      <c r="N9" s="28"/>
      <c r="O9" s="28"/>
      <c r="P9" s="28"/>
      <c r="Q9" s="28"/>
      <c r="R9" s="28"/>
      <c r="S9" s="28"/>
      <c r="T9" s="28"/>
      <c r="U9" s="28"/>
      <c r="V9" s="28"/>
      <c r="W9" s="28"/>
    </row>
    <row r="10" ht="18.75" customHeight="1" spans="1:23">
      <c r="A10" s="123" t="s">
        <v>287</v>
      </c>
      <c r="B10" s="123" t="s">
        <v>288</v>
      </c>
      <c r="C10" s="14" t="s">
        <v>286</v>
      </c>
      <c r="D10" s="123" t="s">
        <v>71</v>
      </c>
      <c r="E10" s="123" t="s">
        <v>111</v>
      </c>
      <c r="F10" s="123" t="s">
        <v>112</v>
      </c>
      <c r="G10" s="123" t="s">
        <v>289</v>
      </c>
      <c r="H10" s="123" t="s">
        <v>290</v>
      </c>
      <c r="I10" s="28">
        <v>5134700</v>
      </c>
      <c r="J10" s="28"/>
      <c r="K10" s="28"/>
      <c r="L10" s="28">
        <v>5134700</v>
      </c>
      <c r="M10" s="28"/>
      <c r="N10" s="28"/>
      <c r="O10" s="28"/>
      <c r="P10" s="28"/>
      <c r="Q10" s="28"/>
      <c r="R10" s="28"/>
      <c r="S10" s="28"/>
      <c r="T10" s="28"/>
      <c r="U10" s="28"/>
      <c r="V10" s="28"/>
      <c r="W10" s="28"/>
    </row>
    <row r="11" ht="18.75" customHeight="1" spans="1:23">
      <c r="A11" s="17"/>
      <c r="B11" s="17"/>
      <c r="C11" s="14" t="s">
        <v>291</v>
      </c>
      <c r="D11" s="17"/>
      <c r="E11" s="17"/>
      <c r="F11" s="17"/>
      <c r="G11" s="17"/>
      <c r="H11" s="17"/>
      <c r="I11" s="28">
        <v>165000</v>
      </c>
      <c r="J11" s="28">
        <v>165000</v>
      </c>
      <c r="K11" s="28">
        <v>165000</v>
      </c>
      <c r="L11" s="28"/>
      <c r="M11" s="28"/>
      <c r="N11" s="28"/>
      <c r="O11" s="28"/>
      <c r="P11" s="28"/>
      <c r="Q11" s="28"/>
      <c r="R11" s="28"/>
      <c r="S11" s="28"/>
      <c r="T11" s="28"/>
      <c r="U11" s="28"/>
      <c r="V11" s="28"/>
      <c r="W11" s="28"/>
    </row>
    <row r="12" ht="18.75" customHeight="1" spans="1:23">
      <c r="A12" s="123" t="s">
        <v>292</v>
      </c>
      <c r="B12" s="123" t="s">
        <v>293</v>
      </c>
      <c r="C12" s="14" t="s">
        <v>291</v>
      </c>
      <c r="D12" s="123" t="s">
        <v>71</v>
      </c>
      <c r="E12" s="123" t="s">
        <v>137</v>
      </c>
      <c r="F12" s="123" t="s">
        <v>138</v>
      </c>
      <c r="G12" s="123" t="s">
        <v>277</v>
      </c>
      <c r="H12" s="123" t="s">
        <v>278</v>
      </c>
      <c r="I12" s="28">
        <v>165000</v>
      </c>
      <c r="J12" s="28">
        <v>165000</v>
      </c>
      <c r="K12" s="28">
        <v>165000</v>
      </c>
      <c r="L12" s="28"/>
      <c r="M12" s="28"/>
      <c r="N12" s="28"/>
      <c r="O12" s="28"/>
      <c r="P12" s="28"/>
      <c r="Q12" s="28"/>
      <c r="R12" s="28"/>
      <c r="S12" s="28"/>
      <c r="T12" s="28"/>
      <c r="U12" s="28"/>
      <c r="V12" s="28"/>
      <c r="W12" s="28"/>
    </row>
    <row r="13" ht="18.75" customHeight="1" spans="1:23">
      <c r="A13" s="17"/>
      <c r="B13" s="17"/>
      <c r="C13" s="14" t="s">
        <v>294</v>
      </c>
      <c r="D13" s="17"/>
      <c r="E13" s="17"/>
      <c r="F13" s="17"/>
      <c r="G13" s="17"/>
      <c r="H13" s="17"/>
      <c r="I13" s="28">
        <v>1330000</v>
      </c>
      <c r="J13" s="28">
        <v>1330000</v>
      </c>
      <c r="K13" s="28">
        <v>1330000</v>
      </c>
      <c r="L13" s="28"/>
      <c r="M13" s="28"/>
      <c r="N13" s="28"/>
      <c r="O13" s="28"/>
      <c r="P13" s="28"/>
      <c r="Q13" s="28"/>
      <c r="R13" s="28"/>
      <c r="S13" s="28"/>
      <c r="T13" s="28"/>
      <c r="U13" s="28"/>
      <c r="V13" s="28"/>
      <c r="W13" s="28"/>
    </row>
    <row r="14" ht="18.75" customHeight="1" spans="1:23">
      <c r="A14" s="123" t="s">
        <v>292</v>
      </c>
      <c r="B14" s="123" t="s">
        <v>295</v>
      </c>
      <c r="C14" s="14" t="s">
        <v>294</v>
      </c>
      <c r="D14" s="123" t="s">
        <v>71</v>
      </c>
      <c r="E14" s="123" t="s">
        <v>137</v>
      </c>
      <c r="F14" s="123" t="s">
        <v>138</v>
      </c>
      <c r="G14" s="123" t="s">
        <v>296</v>
      </c>
      <c r="H14" s="123" t="s">
        <v>297</v>
      </c>
      <c r="I14" s="28">
        <v>1330000</v>
      </c>
      <c r="J14" s="28">
        <v>1330000</v>
      </c>
      <c r="K14" s="28">
        <v>1330000</v>
      </c>
      <c r="L14" s="28"/>
      <c r="M14" s="28"/>
      <c r="N14" s="28"/>
      <c r="O14" s="28"/>
      <c r="P14" s="28"/>
      <c r="Q14" s="28"/>
      <c r="R14" s="28"/>
      <c r="S14" s="28"/>
      <c r="T14" s="28"/>
      <c r="U14" s="28"/>
      <c r="V14" s="28"/>
      <c r="W14" s="28"/>
    </row>
    <row r="15" ht="18.75" customHeight="1" spans="1:23">
      <c r="A15" s="17"/>
      <c r="B15" s="17"/>
      <c r="C15" s="14" t="s">
        <v>298</v>
      </c>
      <c r="D15" s="17"/>
      <c r="E15" s="17"/>
      <c r="F15" s="17"/>
      <c r="G15" s="17"/>
      <c r="H15" s="17"/>
      <c r="I15" s="28">
        <v>3400000</v>
      </c>
      <c r="J15" s="28">
        <v>3400000</v>
      </c>
      <c r="K15" s="28">
        <v>3400000</v>
      </c>
      <c r="L15" s="28"/>
      <c r="M15" s="28"/>
      <c r="N15" s="28"/>
      <c r="O15" s="28"/>
      <c r="P15" s="28"/>
      <c r="Q15" s="28"/>
      <c r="R15" s="28"/>
      <c r="S15" s="28"/>
      <c r="T15" s="28"/>
      <c r="U15" s="28"/>
      <c r="V15" s="28"/>
      <c r="W15" s="28"/>
    </row>
    <row r="16" ht="18.75" customHeight="1" spans="1:23">
      <c r="A16" s="123" t="s">
        <v>292</v>
      </c>
      <c r="B16" s="123" t="s">
        <v>299</v>
      </c>
      <c r="C16" s="14" t="s">
        <v>298</v>
      </c>
      <c r="D16" s="123" t="s">
        <v>71</v>
      </c>
      <c r="E16" s="123" t="s">
        <v>119</v>
      </c>
      <c r="F16" s="123" t="s">
        <v>120</v>
      </c>
      <c r="G16" s="123" t="s">
        <v>246</v>
      </c>
      <c r="H16" s="123" t="s">
        <v>247</v>
      </c>
      <c r="I16" s="28">
        <v>80000</v>
      </c>
      <c r="J16" s="28">
        <v>80000</v>
      </c>
      <c r="K16" s="28">
        <v>80000</v>
      </c>
      <c r="L16" s="28"/>
      <c r="M16" s="28"/>
      <c r="N16" s="28"/>
      <c r="O16" s="28"/>
      <c r="P16" s="28"/>
      <c r="Q16" s="28"/>
      <c r="R16" s="28"/>
      <c r="S16" s="28"/>
      <c r="T16" s="28"/>
      <c r="U16" s="28"/>
      <c r="V16" s="28"/>
      <c r="W16" s="28"/>
    </row>
    <row r="17" ht="18.75" customHeight="1" spans="1:23">
      <c r="A17" s="123" t="s">
        <v>292</v>
      </c>
      <c r="B17" s="123" t="s">
        <v>299</v>
      </c>
      <c r="C17" s="14" t="s">
        <v>298</v>
      </c>
      <c r="D17" s="123" t="s">
        <v>71</v>
      </c>
      <c r="E17" s="123" t="s">
        <v>119</v>
      </c>
      <c r="F17" s="123" t="s">
        <v>120</v>
      </c>
      <c r="G17" s="123" t="s">
        <v>248</v>
      </c>
      <c r="H17" s="123" t="s">
        <v>249</v>
      </c>
      <c r="I17" s="28">
        <v>60000</v>
      </c>
      <c r="J17" s="28">
        <v>60000</v>
      </c>
      <c r="K17" s="28">
        <v>60000</v>
      </c>
      <c r="L17" s="28"/>
      <c r="M17" s="28"/>
      <c r="N17" s="28"/>
      <c r="O17" s="28"/>
      <c r="P17" s="28"/>
      <c r="Q17" s="28"/>
      <c r="R17" s="28"/>
      <c r="S17" s="28"/>
      <c r="T17" s="28"/>
      <c r="U17" s="28"/>
      <c r="V17" s="28"/>
      <c r="W17" s="28"/>
    </row>
    <row r="18" ht="18.75" customHeight="1" spans="1:23">
      <c r="A18" s="123" t="s">
        <v>292</v>
      </c>
      <c r="B18" s="123" t="s">
        <v>299</v>
      </c>
      <c r="C18" s="14" t="s">
        <v>298</v>
      </c>
      <c r="D18" s="123" t="s">
        <v>71</v>
      </c>
      <c r="E18" s="123" t="s">
        <v>119</v>
      </c>
      <c r="F18" s="123" t="s">
        <v>120</v>
      </c>
      <c r="G18" s="123" t="s">
        <v>300</v>
      </c>
      <c r="H18" s="123" t="s">
        <v>301</v>
      </c>
      <c r="I18" s="28">
        <v>3240000</v>
      </c>
      <c r="J18" s="28">
        <v>3240000</v>
      </c>
      <c r="K18" s="28">
        <v>3240000</v>
      </c>
      <c r="L18" s="28"/>
      <c r="M18" s="28"/>
      <c r="N18" s="28"/>
      <c r="O18" s="28"/>
      <c r="P18" s="28"/>
      <c r="Q18" s="28"/>
      <c r="R18" s="28"/>
      <c r="S18" s="28"/>
      <c r="T18" s="28"/>
      <c r="U18" s="28"/>
      <c r="V18" s="28"/>
      <c r="W18" s="28"/>
    </row>
    <row r="19" ht="18.75" customHeight="1" spans="1:23">
      <c r="A19" s="123" t="s">
        <v>292</v>
      </c>
      <c r="B19" s="123" t="s">
        <v>299</v>
      </c>
      <c r="C19" s="14" t="s">
        <v>298</v>
      </c>
      <c r="D19" s="123" t="s">
        <v>71</v>
      </c>
      <c r="E19" s="123" t="s">
        <v>119</v>
      </c>
      <c r="F19" s="123" t="s">
        <v>120</v>
      </c>
      <c r="G19" s="123" t="s">
        <v>262</v>
      </c>
      <c r="H19" s="123" t="s">
        <v>261</v>
      </c>
      <c r="I19" s="28">
        <v>20000</v>
      </c>
      <c r="J19" s="28">
        <v>20000</v>
      </c>
      <c r="K19" s="28">
        <v>20000</v>
      </c>
      <c r="L19" s="28"/>
      <c r="M19" s="28"/>
      <c r="N19" s="28"/>
      <c r="O19" s="28"/>
      <c r="P19" s="28"/>
      <c r="Q19" s="28"/>
      <c r="R19" s="28"/>
      <c r="S19" s="28"/>
      <c r="T19" s="28"/>
      <c r="U19" s="28"/>
      <c r="V19" s="28"/>
      <c r="W19" s="28"/>
    </row>
    <row r="20" ht="18.75" customHeight="1" spans="1:23">
      <c r="A20" s="17"/>
      <c r="B20" s="17"/>
      <c r="C20" s="14" t="s">
        <v>302</v>
      </c>
      <c r="D20" s="17"/>
      <c r="E20" s="17"/>
      <c r="F20" s="17"/>
      <c r="G20" s="17"/>
      <c r="H20" s="17"/>
      <c r="I20" s="28">
        <v>400000</v>
      </c>
      <c r="J20" s="28">
        <v>400000</v>
      </c>
      <c r="K20" s="28">
        <v>400000</v>
      </c>
      <c r="L20" s="28"/>
      <c r="M20" s="28"/>
      <c r="N20" s="28"/>
      <c r="O20" s="28"/>
      <c r="P20" s="28"/>
      <c r="Q20" s="28"/>
      <c r="R20" s="28"/>
      <c r="S20" s="28"/>
      <c r="T20" s="28"/>
      <c r="U20" s="28"/>
      <c r="V20" s="28"/>
      <c r="W20" s="28"/>
    </row>
    <row r="21" ht="18.75" customHeight="1" spans="1:23">
      <c r="A21" s="123" t="s">
        <v>292</v>
      </c>
      <c r="B21" s="123" t="s">
        <v>303</v>
      </c>
      <c r="C21" s="14" t="s">
        <v>302</v>
      </c>
      <c r="D21" s="123" t="s">
        <v>71</v>
      </c>
      <c r="E21" s="123" t="s">
        <v>125</v>
      </c>
      <c r="F21" s="123" t="s">
        <v>126</v>
      </c>
      <c r="G21" s="123" t="s">
        <v>296</v>
      </c>
      <c r="H21" s="123" t="s">
        <v>297</v>
      </c>
      <c r="I21" s="28">
        <v>400000</v>
      </c>
      <c r="J21" s="28">
        <v>400000</v>
      </c>
      <c r="K21" s="28">
        <v>400000</v>
      </c>
      <c r="L21" s="28"/>
      <c r="M21" s="28"/>
      <c r="N21" s="28"/>
      <c r="O21" s="28"/>
      <c r="P21" s="28"/>
      <c r="Q21" s="28"/>
      <c r="R21" s="28"/>
      <c r="S21" s="28"/>
      <c r="T21" s="28"/>
      <c r="U21" s="28"/>
      <c r="V21" s="28"/>
      <c r="W21" s="28"/>
    </row>
    <row r="22" ht="18.75" customHeight="1" spans="1:23">
      <c r="A22" s="17"/>
      <c r="B22" s="17"/>
      <c r="C22" s="14" t="s">
        <v>304</v>
      </c>
      <c r="D22" s="17"/>
      <c r="E22" s="17"/>
      <c r="F22" s="17"/>
      <c r="G22" s="17"/>
      <c r="H22" s="17"/>
      <c r="I22" s="28">
        <v>1000000</v>
      </c>
      <c r="J22" s="28">
        <v>1000000</v>
      </c>
      <c r="K22" s="28">
        <v>1000000</v>
      </c>
      <c r="L22" s="28"/>
      <c r="M22" s="28"/>
      <c r="N22" s="28"/>
      <c r="O22" s="28"/>
      <c r="P22" s="28"/>
      <c r="Q22" s="28"/>
      <c r="R22" s="28"/>
      <c r="S22" s="28"/>
      <c r="T22" s="28"/>
      <c r="U22" s="28"/>
      <c r="V22" s="28"/>
      <c r="W22" s="28"/>
    </row>
    <row r="23" ht="18.75" customHeight="1" spans="1:23">
      <c r="A23" s="123" t="s">
        <v>292</v>
      </c>
      <c r="B23" s="123" t="s">
        <v>305</v>
      </c>
      <c r="C23" s="14" t="s">
        <v>304</v>
      </c>
      <c r="D23" s="123" t="s">
        <v>71</v>
      </c>
      <c r="E23" s="123" t="s">
        <v>121</v>
      </c>
      <c r="F23" s="123" t="s">
        <v>122</v>
      </c>
      <c r="G23" s="123" t="s">
        <v>248</v>
      </c>
      <c r="H23" s="123" t="s">
        <v>249</v>
      </c>
      <c r="I23" s="28">
        <v>50000</v>
      </c>
      <c r="J23" s="28">
        <v>50000</v>
      </c>
      <c r="K23" s="28">
        <v>50000</v>
      </c>
      <c r="L23" s="28"/>
      <c r="M23" s="28"/>
      <c r="N23" s="28"/>
      <c r="O23" s="28"/>
      <c r="P23" s="28"/>
      <c r="Q23" s="28"/>
      <c r="R23" s="28"/>
      <c r="S23" s="28"/>
      <c r="T23" s="28"/>
      <c r="U23" s="28"/>
      <c r="V23" s="28"/>
      <c r="W23" s="28"/>
    </row>
    <row r="24" ht="18.75" customHeight="1" spans="1:23">
      <c r="A24" s="123" t="s">
        <v>292</v>
      </c>
      <c r="B24" s="123" t="s">
        <v>305</v>
      </c>
      <c r="C24" s="14" t="s">
        <v>304</v>
      </c>
      <c r="D24" s="123" t="s">
        <v>71</v>
      </c>
      <c r="E24" s="123" t="s">
        <v>121</v>
      </c>
      <c r="F24" s="123" t="s">
        <v>122</v>
      </c>
      <c r="G24" s="123" t="s">
        <v>306</v>
      </c>
      <c r="H24" s="123" t="s">
        <v>307</v>
      </c>
      <c r="I24" s="28">
        <v>20000</v>
      </c>
      <c r="J24" s="28">
        <v>20000</v>
      </c>
      <c r="K24" s="28">
        <v>20000</v>
      </c>
      <c r="L24" s="28"/>
      <c r="M24" s="28"/>
      <c r="N24" s="28"/>
      <c r="O24" s="28"/>
      <c r="P24" s="28"/>
      <c r="Q24" s="28"/>
      <c r="R24" s="28"/>
      <c r="S24" s="28"/>
      <c r="T24" s="28"/>
      <c r="U24" s="28"/>
      <c r="V24" s="28"/>
      <c r="W24" s="28"/>
    </row>
    <row r="25" ht="18.75" customHeight="1" spans="1:23">
      <c r="A25" s="123" t="s">
        <v>292</v>
      </c>
      <c r="B25" s="123" t="s">
        <v>305</v>
      </c>
      <c r="C25" s="14" t="s">
        <v>304</v>
      </c>
      <c r="D25" s="123" t="s">
        <v>71</v>
      </c>
      <c r="E25" s="123" t="s">
        <v>121</v>
      </c>
      <c r="F25" s="123" t="s">
        <v>122</v>
      </c>
      <c r="G25" s="123" t="s">
        <v>252</v>
      </c>
      <c r="H25" s="123" t="s">
        <v>193</v>
      </c>
      <c r="I25" s="28">
        <v>30000</v>
      </c>
      <c r="J25" s="28">
        <v>30000</v>
      </c>
      <c r="K25" s="28">
        <v>30000</v>
      </c>
      <c r="L25" s="28"/>
      <c r="M25" s="28"/>
      <c r="N25" s="28"/>
      <c r="O25" s="28"/>
      <c r="P25" s="28"/>
      <c r="Q25" s="28"/>
      <c r="R25" s="28"/>
      <c r="S25" s="28"/>
      <c r="T25" s="28"/>
      <c r="U25" s="28"/>
      <c r="V25" s="28"/>
      <c r="W25" s="28"/>
    </row>
    <row r="26" ht="18.75" customHeight="1" spans="1:23">
      <c r="A26" s="123" t="s">
        <v>292</v>
      </c>
      <c r="B26" s="123" t="s">
        <v>305</v>
      </c>
      <c r="C26" s="14" t="s">
        <v>304</v>
      </c>
      <c r="D26" s="123" t="s">
        <v>71</v>
      </c>
      <c r="E26" s="123" t="s">
        <v>121</v>
      </c>
      <c r="F26" s="123" t="s">
        <v>122</v>
      </c>
      <c r="G26" s="123" t="s">
        <v>308</v>
      </c>
      <c r="H26" s="123" t="s">
        <v>309</v>
      </c>
      <c r="I26" s="28">
        <v>850000</v>
      </c>
      <c r="J26" s="28">
        <v>850000</v>
      </c>
      <c r="K26" s="28">
        <v>850000</v>
      </c>
      <c r="L26" s="28"/>
      <c r="M26" s="28"/>
      <c r="N26" s="28"/>
      <c r="O26" s="28"/>
      <c r="P26" s="28"/>
      <c r="Q26" s="28"/>
      <c r="R26" s="28"/>
      <c r="S26" s="28"/>
      <c r="T26" s="28"/>
      <c r="U26" s="28"/>
      <c r="V26" s="28"/>
      <c r="W26" s="28"/>
    </row>
    <row r="27" ht="18.75" customHeight="1" spans="1:23">
      <c r="A27" s="123" t="s">
        <v>292</v>
      </c>
      <c r="B27" s="123" t="s">
        <v>305</v>
      </c>
      <c r="C27" s="14" t="s">
        <v>304</v>
      </c>
      <c r="D27" s="123" t="s">
        <v>71</v>
      </c>
      <c r="E27" s="123" t="s">
        <v>121</v>
      </c>
      <c r="F27" s="123" t="s">
        <v>122</v>
      </c>
      <c r="G27" s="123" t="s">
        <v>262</v>
      </c>
      <c r="H27" s="123" t="s">
        <v>261</v>
      </c>
      <c r="I27" s="28">
        <v>50000</v>
      </c>
      <c r="J27" s="28">
        <v>50000</v>
      </c>
      <c r="K27" s="28">
        <v>50000</v>
      </c>
      <c r="L27" s="28"/>
      <c r="M27" s="28"/>
      <c r="N27" s="28"/>
      <c r="O27" s="28"/>
      <c r="P27" s="28"/>
      <c r="Q27" s="28"/>
      <c r="R27" s="28"/>
      <c r="S27" s="28"/>
      <c r="T27" s="28"/>
      <c r="U27" s="28"/>
      <c r="V27" s="28"/>
      <c r="W27" s="28"/>
    </row>
    <row r="28" ht="18.75" customHeight="1" spans="1:23">
      <c r="A28" s="17"/>
      <c r="B28" s="17"/>
      <c r="C28" s="14" t="s">
        <v>310</v>
      </c>
      <c r="D28" s="17"/>
      <c r="E28" s="17"/>
      <c r="F28" s="17"/>
      <c r="G28" s="17"/>
      <c r="H28" s="17"/>
      <c r="I28" s="28">
        <v>100000</v>
      </c>
      <c r="J28" s="28">
        <v>100000</v>
      </c>
      <c r="K28" s="28">
        <v>100000</v>
      </c>
      <c r="L28" s="28"/>
      <c r="M28" s="28"/>
      <c r="N28" s="28"/>
      <c r="O28" s="28"/>
      <c r="P28" s="28"/>
      <c r="Q28" s="28"/>
      <c r="R28" s="28"/>
      <c r="S28" s="28"/>
      <c r="T28" s="28"/>
      <c r="U28" s="28"/>
      <c r="V28" s="28"/>
      <c r="W28" s="28"/>
    </row>
    <row r="29" ht="18.75" customHeight="1" spans="1:23">
      <c r="A29" s="123" t="s">
        <v>292</v>
      </c>
      <c r="B29" s="123" t="s">
        <v>311</v>
      </c>
      <c r="C29" s="14" t="s">
        <v>310</v>
      </c>
      <c r="D29" s="123" t="s">
        <v>71</v>
      </c>
      <c r="E29" s="123" t="s">
        <v>125</v>
      </c>
      <c r="F29" s="123" t="s">
        <v>126</v>
      </c>
      <c r="G29" s="123" t="s">
        <v>248</v>
      </c>
      <c r="H29" s="123" t="s">
        <v>249</v>
      </c>
      <c r="I29" s="28">
        <v>20000</v>
      </c>
      <c r="J29" s="28">
        <v>20000</v>
      </c>
      <c r="K29" s="28">
        <v>20000</v>
      </c>
      <c r="L29" s="28"/>
      <c r="M29" s="28"/>
      <c r="N29" s="28"/>
      <c r="O29" s="28"/>
      <c r="P29" s="28"/>
      <c r="Q29" s="28"/>
      <c r="R29" s="28"/>
      <c r="S29" s="28"/>
      <c r="T29" s="28"/>
      <c r="U29" s="28"/>
      <c r="V29" s="28"/>
      <c r="W29" s="28"/>
    </row>
    <row r="30" ht="18.75" customHeight="1" spans="1:23">
      <c r="A30" s="123" t="s">
        <v>292</v>
      </c>
      <c r="B30" s="123" t="s">
        <v>311</v>
      </c>
      <c r="C30" s="14" t="s">
        <v>310</v>
      </c>
      <c r="D30" s="123" t="s">
        <v>71</v>
      </c>
      <c r="E30" s="123" t="s">
        <v>125</v>
      </c>
      <c r="F30" s="123" t="s">
        <v>126</v>
      </c>
      <c r="G30" s="123" t="s">
        <v>300</v>
      </c>
      <c r="H30" s="123" t="s">
        <v>301</v>
      </c>
      <c r="I30" s="28">
        <v>60000</v>
      </c>
      <c r="J30" s="28">
        <v>60000</v>
      </c>
      <c r="K30" s="28">
        <v>60000</v>
      </c>
      <c r="L30" s="28"/>
      <c r="M30" s="28"/>
      <c r="N30" s="28"/>
      <c r="O30" s="28"/>
      <c r="P30" s="28"/>
      <c r="Q30" s="28"/>
      <c r="R30" s="28"/>
      <c r="S30" s="28"/>
      <c r="T30" s="28"/>
      <c r="U30" s="28"/>
      <c r="V30" s="28"/>
      <c r="W30" s="28"/>
    </row>
    <row r="31" ht="18.75" customHeight="1" spans="1:23">
      <c r="A31" s="123" t="s">
        <v>292</v>
      </c>
      <c r="B31" s="123" t="s">
        <v>311</v>
      </c>
      <c r="C31" s="14" t="s">
        <v>310</v>
      </c>
      <c r="D31" s="123" t="s">
        <v>71</v>
      </c>
      <c r="E31" s="123" t="s">
        <v>125</v>
      </c>
      <c r="F31" s="123" t="s">
        <v>126</v>
      </c>
      <c r="G31" s="123" t="s">
        <v>262</v>
      </c>
      <c r="H31" s="123" t="s">
        <v>261</v>
      </c>
      <c r="I31" s="28">
        <v>20000</v>
      </c>
      <c r="J31" s="28">
        <v>20000</v>
      </c>
      <c r="K31" s="28">
        <v>20000</v>
      </c>
      <c r="L31" s="28"/>
      <c r="M31" s="28"/>
      <c r="N31" s="28"/>
      <c r="O31" s="28"/>
      <c r="P31" s="28"/>
      <c r="Q31" s="28"/>
      <c r="R31" s="28"/>
      <c r="S31" s="28"/>
      <c r="T31" s="28"/>
      <c r="U31" s="28"/>
      <c r="V31" s="28"/>
      <c r="W31" s="28"/>
    </row>
    <row r="32" ht="18.75" customHeight="1" spans="1:23">
      <c r="A32" s="31" t="s">
        <v>139</v>
      </c>
      <c r="B32" s="32"/>
      <c r="C32" s="32"/>
      <c r="D32" s="32"/>
      <c r="E32" s="32"/>
      <c r="F32" s="32"/>
      <c r="G32" s="32"/>
      <c r="H32" s="38"/>
      <c r="I32" s="28">
        <v>11529700</v>
      </c>
      <c r="J32" s="28">
        <v>6395000</v>
      </c>
      <c r="K32" s="28">
        <v>6395000</v>
      </c>
      <c r="L32" s="28">
        <v>5134700</v>
      </c>
      <c r="M32" s="28"/>
      <c r="N32" s="28"/>
      <c r="O32" s="28"/>
      <c r="P32" s="28"/>
      <c r="Q32" s="28"/>
      <c r="R32" s="28"/>
      <c r="S32" s="28"/>
      <c r="T32" s="28"/>
      <c r="U32" s="28"/>
      <c r="V32" s="28"/>
      <c r="W32" s="28"/>
    </row>
  </sheetData>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4"/>
  <sheetViews>
    <sheetView showZeros="0" tabSelected="1" workbookViewId="0">
      <selection activeCell="B16" sqref="B16:B21"/>
    </sheetView>
  </sheetViews>
  <sheetFormatPr defaultColWidth="9.14444444444444" defaultRowHeight="12" customHeight="1"/>
  <cols>
    <col min="1" max="1" width="34.2888888888889" customWidth="1"/>
    <col min="2" max="2" width="48" customWidth="1"/>
    <col min="3" max="5" width="18.2888888888889" customWidth="1"/>
    <col min="6" max="6" width="12" customWidth="1"/>
    <col min="7" max="7" width="17" customWidth="1"/>
    <col min="8" max="9" width="12" customWidth="1"/>
    <col min="10" max="10" width="27.5666666666667" customWidth="1"/>
  </cols>
  <sheetData>
    <row r="1" ht="15" customHeight="1" spans="10:10">
      <c r="J1" s="90" t="s">
        <v>312</v>
      </c>
    </row>
    <row r="2" ht="36.75" customHeight="1" spans="1:10">
      <c r="A2" s="3" t="str">
        <f>"2025"&amp;"年部门项目支出绩效目标表"</f>
        <v>2025年部门项目支出绩效目标表</v>
      </c>
      <c r="B2" s="4"/>
      <c r="C2" s="4"/>
      <c r="D2" s="4"/>
      <c r="E2" s="4"/>
      <c r="F2" s="52"/>
      <c r="G2" s="4"/>
      <c r="H2" s="52"/>
      <c r="I2" s="52"/>
      <c r="J2" s="4"/>
    </row>
    <row r="3" ht="18.75" customHeight="1" spans="1:8">
      <c r="A3" s="5" t="str">
        <f>"单位名称："&amp;"沧源佤族自治县自然资源局"</f>
        <v>单位名称：沧源佤族自治县自然资源局</v>
      </c>
      <c r="B3" s="21"/>
      <c r="C3" s="21"/>
      <c r="D3" s="21"/>
      <c r="E3" s="21"/>
      <c r="F3" s="53"/>
      <c r="G3" s="21"/>
      <c r="H3" s="53"/>
    </row>
    <row r="4" ht="18.75" customHeight="1" spans="1:10">
      <c r="A4" s="42" t="s">
        <v>313</v>
      </c>
      <c r="B4" s="42" t="s">
        <v>314</v>
      </c>
      <c r="C4" s="42" t="s">
        <v>315</v>
      </c>
      <c r="D4" s="42" t="s">
        <v>316</v>
      </c>
      <c r="E4" s="42" t="s">
        <v>317</v>
      </c>
      <c r="F4" s="54" t="s">
        <v>318</v>
      </c>
      <c r="G4" s="42" t="s">
        <v>319</v>
      </c>
      <c r="H4" s="54" t="s">
        <v>320</v>
      </c>
      <c r="I4" s="54" t="s">
        <v>321</v>
      </c>
      <c r="J4" s="42" t="s">
        <v>322</v>
      </c>
    </row>
    <row r="5" ht="18.75" customHeight="1" spans="1:10">
      <c r="A5" s="119">
        <v>1</v>
      </c>
      <c r="B5" s="119">
        <v>2</v>
      </c>
      <c r="C5" s="119">
        <v>3</v>
      </c>
      <c r="D5" s="119">
        <v>4</v>
      </c>
      <c r="E5" s="119">
        <v>5</v>
      </c>
      <c r="F5" s="119">
        <v>6</v>
      </c>
      <c r="G5" s="119">
        <v>7</v>
      </c>
      <c r="H5" s="119">
        <v>8</v>
      </c>
      <c r="I5" s="119">
        <v>9</v>
      </c>
      <c r="J5" s="119">
        <v>10</v>
      </c>
    </row>
    <row r="6" ht="18.75" customHeight="1" spans="1:10">
      <c r="A6" s="30" t="s">
        <v>71</v>
      </c>
      <c r="B6" s="43"/>
      <c r="C6" s="43"/>
      <c r="D6" s="43"/>
      <c r="E6" s="55"/>
      <c r="F6" s="56"/>
      <c r="G6" s="55"/>
      <c r="H6" s="56"/>
      <c r="I6" s="56"/>
      <c r="J6" s="55"/>
    </row>
    <row r="7" ht="18.75" customHeight="1" spans="1:10">
      <c r="A7" s="120" t="s">
        <v>71</v>
      </c>
      <c r="B7" s="14"/>
      <c r="C7" s="14"/>
      <c r="D7" s="14"/>
      <c r="E7" s="30"/>
      <c r="F7" s="14"/>
      <c r="G7" s="30"/>
      <c r="H7" s="14"/>
      <c r="I7" s="14"/>
      <c r="J7" s="30"/>
    </row>
    <row r="8" ht="18.75" customHeight="1" spans="1:10">
      <c r="A8" s="217" t="s">
        <v>294</v>
      </c>
      <c r="B8" s="14" t="s">
        <v>323</v>
      </c>
      <c r="C8" s="14" t="s">
        <v>324</v>
      </c>
      <c r="D8" s="14" t="s">
        <v>325</v>
      </c>
      <c r="E8" s="30" t="s">
        <v>326</v>
      </c>
      <c r="F8" s="14" t="s">
        <v>327</v>
      </c>
      <c r="G8" s="30" t="s">
        <v>328</v>
      </c>
      <c r="H8" s="14" t="s">
        <v>329</v>
      </c>
      <c r="I8" s="14" t="s">
        <v>330</v>
      </c>
      <c r="J8" s="30" t="s">
        <v>331</v>
      </c>
    </row>
    <row r="9" ht="18.75" customHeight="1" spans="1:10">
      <c r="A9" s="217" t="s">
        <v>294</v>
      </c>
      <c r="B9" s="14" t="s">
        <v>332</v>
      </c>
      <c r="C9" s="14" t="s">
        <v>324</v>
      </c>
      <c r="D9" s="14" t="s">
        <v>333</v>
      </c>
      <c r="E9" s="30" t="s">
        <v>334</v>
      </c>
      <c r="F9" s="14" t="s">
        <v>335</v>
      </c>
      <c r="G9" s="30" t="s">
        <v>336</v>
      </c>
      <c r="H9" s="14" t="s">
        <v>337</v>
      </c>
      <c r="I9" s="14" t="s">
        <v>330</v>
      </c>
      <c r="J9" s="30" t="s">
        <v>338</v>
      </c>
    </row>
    <row r="10" ht="18.75" customHeight="1" spans="1:10">
      <c r="A10" s="217" t="s">
        <v>294</v>
      </c>
      <c r="B10" s="14" t="s">
        <v>332</v>
      </c>
      <c r="C10" s="14" t="s">
        <v>324</v>
      </c>
      <c r="D10" s="14" t="s">
        <v>339</v>
      </c>
      <c r="E10" s="30" t="s">
        <v>340</v>
      </c>
      <c r="F10" s="14" t="s">
        <v>335</v>
      </c>
      <c r="G10" s="30" t="s">
        <v>336</v>
      </c>
      <c r="H10" s="14" t="s">
        <v>337</v>
      </c>
      <c r="I10" s="14" t="s">
        <v>330</v>
      </c>
      <c r="J10" s="30" t="s">
        <v>341</v>
      </c>
    </row>
    <row r="11" ht="18.75" customHeight="1" spans="1:10">
      <c r="A11" s="217" t="s">
        <v>294</v>
      </c>
      <c r="B11" s="14" t="s">
        <v>332</v>
      </c>
      <c r="C11" s="14" t="s">
        <v>342</v>
      </c>
      <c r="D11" s="14" t="s">
        <v>343</v>
      </c>
      <c r="E11" s="30" t="s">
        <v>344</v>
      </c>
      <c r="F11" s="14" t="s">
        <v>327</v>
      </c>
      <c r="G11" s="30" t="s">
        <v>345</v>
      </c>
      <c r="H11" s="14" t="s">
        <v>346</v>
      </c>
      <c r="I11" s="14" t="s">
        <v>330</v>
      </c>
      <c r="J11" s="30" t="s">
        <v>347</v>
      </c>
    </row>
    <row r="12" ht="18.75" customHeight="1" spans="1:10">
      <c r="A12" s="217" t="s">
        <v>294</v>
      </c>
      <c r="B12" s="14" t="s">
        <v>332</v>
      </c>
      <c r="C12" s="14" t="s">
        <v>342</v>
      </c>
      <c r="D12" s="14" t="s">
        <v>348</v>
      </c>
      <c r="E12" s="30" t="s">
        <v>349</v>
      </c>
      <c r="F12" s="14" t="s">
        <v>335</v>
      </c>
      <c r="G12" s="30" t="s">
        <v>350</v>
      </c>
      <c r="H12" s="14" t="s">
        <v>350</v>
      </c>
      <c r="I12" s="14" t="s">
        <v>351</v>
      </c>
      <c r="J12" s="30" t="s">
        <v>352</v>
      </c>
    </row>
    <row r="13" ht="18.75" customHeight="1" spans="1:10">
      <c r="A13" s="217" t="s">
        <v>294</v>
      </c>
      <c r="B13" s="14" t="s">
        <v>332</v>
      </c>
      <c r="C13" s="14" t="s">
        <v>342</v>
      </c>
      <c r="D13" s="14" t="s">
        <v>348</v>
      </c>
      <c r="E13" s="30" t="s">
        <v>353</v>
      </c>
      <c r="F13" s="14" t="s">
        <v>335</v>
      </c>
      <c r="G13" s="30" t="s">
        <v>350</v>
      </c>
      <c r="H13" s="14" t="s">
        <v>350</v>
      </c>
      <c r="I13" s="14" t="s">
        <v>351</v>
      </c>
      <c r="J13" s="30" t="s">
        <v>354</v>
      </c>
    </row>
    <row r="14" ht="18.75" customHeight="1" spans="1:10">
      <c r="A14" s="217" t="s">
        <v>294</v>
      </c>
      <c r="B14" s="14" t="s">
        <v>332</v>
      </c>
      <c r="C14" s="14" t="s">
        <v>342</v>
      </c>
      <c r="D14" s="14" t="s">
        <v>348</v>
      </c>
      <c r="E14" s="30" t="s">
        <v>355</v>
      </c>
      <c r="F14" s="14" t="s">
        <v>335</v>
      </c>
      <c r="G14" s="30" t="s">
        <v>356</v>
      </c>
      <c r="H14" s="14" t="s">
        <v>356</v>
      </c>
      <c r="I14" s="14" t="s">
        <v>351</v>
      </c>
      <c r="J14" s="30" t="s">
        <v>357</v>
      </c>
    </row>
    <row r="15" ht="18.75" customHeight="1" spans="1:10">
      <c r="A15" s="217" t="s">
        <v>294</v>
      </c>
      <c r="B15" s="14" t="s">
        <v>332</v>
      </c>
      <c r="C15" s="14" t="s">
        <v>358</v>
      </c>
      <c r="D15" s="14" t="s">
        <v>359</v>
      </c>
      <c r="E15" s="30" t="s">
        <v>360</v>
      </c>
      <c r="F15" s="14" t="s">
        <v>327</v>
      </c>
      <c r="G15" s="30" t="s">
        <v>361</v>
      </c>
      <c r="H15" s="14" t="s">
        <v>337</v>
      </c>
      <c r="I15" s="14" t="s">
        <v>330</v>
      </c>
      <c r="J15" s="30" t="s">
        <v>362</v>
      </c>
    </row>
    <row r="16" ht="18.75" customHeight="1" spans="1:10">
      <c r="A16" s="217" t="s">
        <v>302</v>
      </c>
      <c r="B16" s="14" t="s">
        <v>363</v>
      </c>
      <c r="C16" s="14" t="s">
        <v>324</v>
      </c>
      <c r="D16" s="14" t="s">
        <v>325</v>
      </c>
      <c r="E16" s="30" t="s">
        <v>364</v>
      </c>
      <c r="F16" s="14" t="s">
        <v>327</v>
      </c>
      <c r="G16" s="30" t="s">
        <v>365</v>
      </c>
      <c r="H16" s="14" t="s">
        <v>366</v>
      </c>
      <c r="I16" s="14" t="s">
        <v>330</v>
      </c>
      <c r="J16" s="30" t="s">
        <v>367</v>
      </c>
    </row>
    <row r="17" ht="18.75" customHeight="1" spans="1:10">
      <c r="A17" s="217" t="s">
        <v>302</v>
      </c>
      <c r="B17" s="14" t="s">
        <v>368</v>
      </c>
      <c r="C17" s="14" t="s">
        <v>324</v>
      </c>
      <c r="D17" s="14" t="s">
        <v>333</v>
      </c>
      <c r="E17" s="30" t="s">
        <v>369</v>
      </c>
      <c r="F17" s="14" t="s">
        <v>327</v>
      </c>
      <c r="G17" s="30" t="s">
        <v>361</v>
      </c>
      <c r="H17" s="14" t="s">
        <v>337</v>
      </c>
      <c r="I17" s="14" t="s">
        <v>330</v>
      </c>
      <c r="J17" s="30" t="s">
        <v>370</v>
      </c>
    </row>
    <row r="18" ht="18.75" customHeight="1" spans="1:10">
      <c r="A18" s="217" t="s">
        <v>302</v>
      </c>
      <c r="B18" s="14" t="s">
        <v>368</v>
      </c>
      <c r="C18" s="14" t="s">
        <v>324</v>
      </c>
      <c r="D18" s="14" t="s">
        <v>339</v>
      </c>
      <c r="E18" s="30" t="s">
        <v>371</v>
      </c>
      <c r="F18" s="14" t="s">
        <v>372</v>
      </c>
      <c r="G18" s="30" t="s">
        <v>373</v>
      </c>
      <c r="H18" s="14" t="s">
        <v>374</v>
      </c>
      <c r="I18" s="14" t="s">
        <v>330</v>
      </c>
      <c r="J18" s="30" t="s">
        <v>375</v>
      </c>
    </row>
    <row r="19" ht="18.75" customHeight="1" spans="1:10">
      <c r="A19" s="217" t="s">
        <v>302</v>
      </c>
      <c r="B19" s="14" t="s">
        <v>368</v>
      </c>
      <c r="C19" s="14" t="s">
        <v>324</v>
      </c>
      <c r="D19" s="14" t="s">
        <v>376</v>
      </c>
      <c r="E19" s="30" t="s">
        <v>377</v>
      </c>
      <c r="F19" s="14" t="s">
        <v>372</v>
      </c>
      <c r="G19" s="30" t="s">
        <v>378</v>
      </c>
      <c r="H19" s="14" t="s">
        <v>346</v>
      </c>
      <c r="I19" s="14" t="s">
        <v>330</v>
      </c>
      <c r="J19" s="30" t="s">
        <v>379</v>
      </c>
    </row>
    <row r="20" ht="18.75" customHeight="1" spans="1:10">
      <c r="A20" s="217" t="s">
        <v>302</v>
      </c>
      <c r="B20" s="14" t="s">
        <v>368</v>
      </c>
      <c r="C20" s="14" t="s">
        <v>342</v>
      </c>
      <c r="D20" s="14" t="s">
        <v>348</v>
      </c>
      <c r="E20" s="30" t="s">
        <v>380</v>
      </c>
      <c r="F20" s="14" t="s">
        <v>335</v>
      </c>
      <c r="G20" s="30" t="s">
        <v>381</v>
      </c>
      <c r="H20" s="14"/>
      <c r="I20" s="14" t="s">
        <v>351</v>
      </c>
      <c r="J20" s="30" t="s">
        <v>382</v>
      </c>
    </row>
    <row r="21" ht="18.75" customHeight="1" spans="1:10">
      <c r="A21" s="217" t="s">
        <v>302</v>
      </c>
      <c r="B21" s="14" t="s">
        <v>368</v>
      </c>
      <c r="C21" s="14" t="s">
        <v>358</v>
      </c>
      <c r="D21" s="14" t="s">
        <v>359</v>
      </c>
      <c r="E21" s="30" t="s">
        <v>383</v>
      </c>
      <c r="F21" s="14" t="s">
        <v>327</v>
      </c>
      <c r="G21" s="30" t="s">
        <v>361</v>
      </c>
      <c r="H21" s="14" t="s">
        <v>337</v>
      </c>
      <c r="I21" s="14" t="s">
        <v>330</v>
      </c>
      <c r="J21" s="30" t="s">
        <v>384</v>
      </c>
    </row>
    <row r="22" ht="18.75" customHeight="1" spans="1:10">
      <c r="A22" s="217" t="s">
        <v>310</v>
      </c>
      <c r="B22" s="14" t="s">
        <v>385</v>
      </c>
      <c r="C22" s="14" t="s">
        <v>324</v>
      </c>
      <c r="D22" s="14" t="s">
        <v>325</v>
      </c>
      <c r="E22" s="30" t="s">
        <v>386</v>
      </c>
      <c r="F22" s="14" t="s">
        <v>327</v>
      </c>
      <c r="G22" s="30" t="s">
        <v>336</v>
      </c>
      <c r="H22" s="14" t="s">
        <v>337</v>
      </c>
      <c r="I22" s="14" t="s">
        <v>330</v>
      </c>
      <c r="J22" s="30" t="s">
        <v>387</v>
      </c>
    </row>
    <row r="23" ht="18.75" customHeight="1" spans="1:10">
      <c r="A23" s="217" t="s">
        <v>310</v>
      </c>
      <c r="B23" s="14" t="s">
        <v>385</v>
      </c>
      <c r="C23" s="14" t="s">
        <v>324</v>
      </c>
      <c r="D23" s="14" t="s">
        <v>333</v>
      </c>
      <c r="E23" s="30" t="s">
        <v>388</v>
      </c>
      <c r="F23" s="14" t="s">
        <v>327</v>
      </c>
      <c r="G23" s="30" t="s">
        <v>389</v>
      </c>
      <c r="H23" s="14" t="s">
        <v>337</v>
      </c>
      <c r="I23" s="14" t="s">
        <v>330</v>
      </c>
      <c r="J23" s="30" t="s">
        <v>390</v>
      </c>
    </row>
    <row r="24" ht="18.75" customHeight="1" spans="1:10">
      <c r="A24" s="217" t="s">
        <v>310</v>
      </c>
      <c r="B24" s="14" t="s">
        <v>385</v>
      </c>
      <c r="C24" s="14" t="s">
        <v>324</v>
      </c>
      <c r="D24" s="14" t="s">
        <v>339</v>
      </c>
      <c r="E24" s="30" t="s">
        <v>391</v>
      </c>
      <c r="F24" s="14" t="s">
        <v>372</v>
      </c>
      <c r="G24" s="30" t="s">
        <v>392</v>
      </c>
      <c r="H24" s="14" t="s">
        <v>393</v>
      </c>
      <c r="I24" s="14" t="s">
        <v>330</v>
      </c>
      <c r="J24" s="30" t="s">
        <v>394</v>
      </c>
    </row>
    <row r="25" ht="18.75" customHeight="1" spans="1:10">
      <c r="A25" s="217" t="s">
        <v>310</v>
      </c>
      <c r="B25" s="14" t="s">
        <v>385</v>
      </c>
      <c r="C25" s="14" t="s">
        <v>324</v>
      </c>
      <c r="D25" s="14" t="s">
        <v>376</v>
      </c>
      <c r="E25" s="30" t="s">
        <v>377</v>
      </c>
      <c r="F25" s="14" t="s">
        <v>327</v>
      </c>
      <c r="G25" s="30" t="s">
        <v>395</v>
      </c>
      <c r="H25" s="14" t="s">
        <v>337</v>
      </c>
      <c r="I25" s="14" t="s">
        <v>330</v>
      </c>
      <c r="J25" s="30" t="s">
        <v>396</v>
      </c>
    </row>
    <row r="26" ht="18.75" customHeight="1" spans="1:10">
      <c r="A26" s="217" t="s">
        <v>310</v>
      </c>
      <c r="B26" s="14" t="s">
        <v>385</v>
      </c>
      <c r="C26" s="14" t="s">
        <v>342</v>
      </c>
      <c r="D26" s="14" t="s">
        <v>343</v>
      </c>
      <c r="E26" s="30" t="s">
        <v>397</v>
      </c>
      <c r="F26" s="14" t="s">
        <v>327</v>
      </c>
      <c r="G26" s="30" t="s">
        <v>398</v>
      </c>
      <c r="H26" s="14" t="s">
        <v>346</v>
      </c>
      <c r="I26" s="14" t="s">
        <v>330</v>
      </c>
      <c r="J26" s="30" t="s">
        <v>399</v>
      </c>
    </row>
    <row r="27" ht="18.75" customHeight="1" spans="1:10">
      <c r="A27" s="217" t="s">
        <v>310</v>
      </c>
      <c r="B27" s="14" t="s">
        <v>385</v>
      </c>
      <c r="C27" s="14" t="s">
        <v>342</v>
      </c>
      <c r="D27" s="14" t="s">
        <v>348</v>
      </c>
      <c r="E27" s="30" t="s">
        <v>400</v>
      </c>
      <c r="F27" s="14" t="s">
        <v>327</v>
      </c>
      <c r="G27" s="30" t="s">
        <v>389</v>
      </c>
      <c r="H27" s="14" t="s">
        <v>337</v>
      </c>
      <c r="I27" s="14" t="s">
        <v>330</v>
      </c>
      <c r="J27" s="30" t="s">
        <v>401</v>
      </c>
    </row>
    <row r="28" ht="18.75" customHeight="1" spans="1:10">
      <c r="A28" s="217" t="s">
        <v>310</v>
      </c>
      <c r="B28" s="14" t="s">
        <v>385</v>
      </c>
      <c r="C28" s="14" t="s">
        <v>342</v>
      </c>
      <c r="D28" s="14" t="s">
        <v>402</v>
      </c>
      <c r="E28" s="30" t="s">
        <v>403</v>
      </c>
      <c r="F28" s="14" t="s">
        <v>327</v>
      </c>
      <c r="G28" s="30" t="s">
        <v>404</v>
      </c>
      <c r="H28" s="14" t="s">
        <v>337</v>
      </c>
      <c r="I28" s="14" t="s">
        <v>330</v>
      </c>
      <c r="J28" s="30" t="s">
        <v>405</v>
      </c>
    </row>
    <row r="29" ht="18.75" customHeight="1" spans="1:10">
      <c r="A29" s="217" t="s">
        <v>310</v>
      </c>
      <c r="B29" s="14" t="s">
        <v>385</v>
      </c>
      <c r="C29" s="14" t="s">
        <v>358</v>
      </c>
      <c r="D29" s="14" t="s">
        <v>359</v>
      </c>
      <c r="E29" s="30" t="s">
        <v>406</v>
      </c>
      <c r="F29" s="14" t="s">
        <v>327</v>
      </c>
      <c r="G29" s="30" t="s">
        <v>407</v>
      </c>
      <c r="H29" s="14" t="s">
        <v>337</v>
      </c>
      <c r="I29" s="14" t="s">
        <v>330</v>
      </c>
      <c r="J29" s="30" t="s">
        <v>408</v>
      </c>
    </row>
    <row r="30" ht="18.75" customHeight="1" spans="1:10">
      <c r="A30" s="217" t="s">
        <v>298</v>
      </c>
      <c r="B30" s="14" t="s">
        <v>409</v>
      </c>
      <c r="C30" s="14" t="s">
        <v>324</v>
      </c>
      <c r="D30" s="14" t="s">
        <v>325</v>
      </c>
      <c r="E30" s="30" t="s">
        <v>410</v>
      </c>
      <c r="F30" s="14" t="s">
        <v>327</v>
      </c>
      <c r="G30" s="30" t="s">
        <v>411</v>
      </c>
      <c r="H30" s="14" t="s">
        <v>412</v>
      </c>
      <c r="I30" s="14" t="s">
        <v>330</v>
      </c>
      <c r="J30" s="30" t="s">
        <v>410</v>
      </c>
    </row>
    <row r="31" ht="18.75" customHeight="1" spans="1:10">
      <c r="A31" s="217" t="s">
        <v>298</v>
      </c>
      <c r="B31" s="14" t="s">
        <v>409</v>
      </c>
      <c r="C31" s="14" t="s">
        <v>324</v>
      </c>
      <c r="D31" s="14" t="s">
        <v>325</v>
      </c>
      <c r="E31" s="30" t="s">
        <v>413</v>
      </c>
      <c r="F31" s="14" t="s">
        <v>327</v>
      </c>
      <c r="G31" s="30" t="s">
        <v>414</v>
      </c>
      <c r="H31" s="14" t="s">
        <v>415</v>
      </c>
      <c r="I31" s="14" t="s">
        <v>330</v>
      </c>
      <c r="J31" s="30" t="s">
        <v>413</v>
      </c>
    </row>
    <row r="32" ht="18.75" customHeight="1" spans="1:10">
      <c r="A32" s="217" t="s">
        <v>298</v>
      </c>
      <c r="B32" s="14" t="s">
        <v>409</v>
      </c>
      <c r="C32" s="14" t="s">
        <v>324</v>
      </c>
      <c r="D32" s="14" t="s">
        <v>325</v>
      </c>
      <c r="E32" s="30" t="s">
        <v>416</v>
      </c>
      <c r="F32" s="14" t="s">
        <v>327</v>
      </c>
      <c r="G32" s="30" t="s">
        <v>417</v>
      </c>
      <c r="H32" s="14" t="s">
        <v>415</v>
      </c>
      <c r="I32" s="14" t="s">
        <v>330</v>
      </c>
      <c r="J32" s="30" t="s">
        <v>416</v>
      </c>
    </row>
    <row r="33" ht="18.75" customHeight="1" spans="1:10">
      <c r="A33" s="217" t="s">
        <v>298</v>
      </c>
      <c r="B33" s="14" t="s">
        <v>409</v>
      </c>
      <c r="C33" s="14" t="s">
        <v>324</v>
      </c>
      <c r="D33" s="14" t="s">
        <v>333</v>
      </c>
      <c r="E33" s="30" t="s">
        <v>418</v>
      </c>
      <c r="F33" s="14" t="s">
        <v>327</v>
      </c>
      <c r="G33" s="30" t="s">
        <v>361</v>
      </c>
      <c r="H33" s="14" t="s">
        <v>337</v>
      </c>
      <c r="I33" s="14" t="s">
        <v>330</v>
      </c>
      <c r="J33" s="30" t="s">
        <v>418</v>
      </c>
    </row>
    <row r="34" ht="18.75" customHeight="1" spans="1:10">
      <c r="A34" s="217" t="s">
        <v>298</v>
      </c>
      <c r="B34" s="14" t="s">
        <v>409</v>
      </c>
      <c r="C34" s="14" t="s">
        <v>324</v>
      </c>
      <c r="D34" s="14" t="s">
        <v>339</v>
      </c>
      <c r="E34" s="30" t="s">
        <v>371</v>
      </c>
      <c r="F34" s="14" t="s">
        <v>372</v>
      </c>
      <c r="G34" s="30" t="s">
        <v>181</v>
      </c>
      <c r="H34" s="14" t="s">
        <v>374</v>
      </c>
      <c r="I34" s="14" t="s">
        <v>330</v>
      </c>
      <c r="J34" s="30" t="s">
        <v>371</v>
      </c>
    </row>
    <row r="35" ht="18.75" customHeight="1" spans="1:10">
      <c r="A35" s="217" t="s">
        <v>298</v>
      </c>
      <c r="B35" s="14" t="s">
        <v>409</v>
      </c>
      <c r="C35" s="14" t="s">
        <v>324</v>
      </c>
      <c r="D35" s="14" t="s">
        <v>376</v>
      </c>
      <c r="E35" s="30" t="s">
        <v>377</v>
      </c>
      <c r="F35" s="14" t="s">
        <v>372</v>
      </c>
      <c r="G35" s="30" t="s">
        <v>419</v>
      </c>
      <c r="H35" s="14" t="s">
        <v>420</v>
      </c>
      <c r="I35" s="14" t="s">
        <v>330</v>
      </c>
      <c r="J35" s="30" t="s">
        <v>421</v>
      </c>
    </row>
    <row r="36" ht="18.75" customHeight="1" spans="1:10">
      <c r="A36" s="217" t="s">
        <v>298</v>
      </c>
      <c r="B36" s="14" t="s">
        <v>409</v>
      </c>
      <c r="C36" s="14" t="s">
        <v>342</v>
      </c>
      <c r="D36" s="14" t="s">
        <v>343</v>
      </c>
      <c r="E36" s="30" t="s">
        <v>422</v>
      </c>
      <c r="F36" s="14" t="s">
        <v>327</v>
      </c>
      <c r="G36" s="30" t="s">
        <v>361</v>
      </c>
      <c r="H36" s="14" t="s">
        <v>337</v>
      </c>
      <c r="I36" s="14" t="s">
        <v>330</v>
      </c>
      <c r="J36" s="30" t="s">
        <v>422</v>
      </c>
    </row>
    <row r="37" ht="18.75" customHeight="1" spans="1:10">
      <c r="A37" s="217" t="s">
        <v>298</v>
      </c>
      <c r="B37" s="14" t="s">
        <v>409</v>
      </c>
      <c r="C37" s="14" t="s">
        <v>342</v>
      </c>
      <c r="D37" s="14" t="s">
        <v>348</v>
      </c>
      <c r="E37" s="30" t="s">
        <v>423</v>
      </c>
      <c r="F37" s="14" t="s">
        <v>335</v>
      </c>
      <c r="G37" s="30" t="s">
        <v>424</v>
      </c>
      <c r="H37" s="14" t="s">
        <v>424</v>
      </c>
      <c r="I37" s="14" t="s">
        <v>351</v>
      </c>
      <c r="J37" s="30" t="s">
        <v>423</v>
      </c>
    </row>
    <row r="38" ht="18.75" customHeight="1" spans="1:10">
      <c r="A38" s="217" t="s">
        <v>298</v>
      </c>
      <c r="B38" s="14" t="s">
        <v>409</v>
      </c>
      <c r="C38" s="14" t="s">
        <v>342</v>
      </c>
      <c r="D38" s="14" t="s">
        <v>425</v>
      </c>
      <c r="E38" s="30" t="s">
        <v>426</v>
      </c>
      <c r="F38" s="14" t="s">
        <v>335</v>
      </c>
      <c r="G38" s="30" t="s">
        <v>424</v>
      </c>
      <c r="H38" s="14" t="s">
        <v>424</v>
      </c>
      <c r="I38" s="14" t="s">
        <v>351</v>
      </c>
      <c r="J38" s="30" t="s">
        <v>426</v>
      </c>
    </row>
    <row r="39" ht="18.75" customHeight="1" spans="1:10">
      <c r="A39" s="217" t="s">
        <v>298</v>
      </c>
      <c r="B39" s="14" t="s">
        <v>409</v>
      </c>
      <c r="C39" s="14" t="s">
        <v>358</v>
      </c>
      <c r="D39" s="14" t="s">
        <v>359</v>
      </c>
      <c r="E39" s="30" t="s">
        <v>427</v>
      </c>
      <c r="F39" s="14" t="s">
        <v>327</v>
      </c>
      <c r="G39" s="30" t="s">
        <v>361</v>
      </c>
      <c r="H39" s="14" t="s">
        <v>337</v>
      </c>
      <c r="I39" s="14" t="s">
        <v>330</v>
      </c>
      <c r="J39" s="30" t="s">
        <v>427</v>
      </c>
    </row>
    <row r="40" ht="18.75" customHeight="1" spans="1:10">
      <c r="A40" s="217" t="s">
        <v>304</v>
      </c>
      <c r="B40" s="14" t="s">
        <v>428</v>
      </c>
      <c r="C40" s="14" t="s">
        <v>324</v>
      </c>
      <c r="D40" s="14" t="s">
        <v>325</v>
      </c>
      <c r="E40" s="30" t="s">
        <v>429</v>
      </c>
      <c r="F40" s="14" t="s">
        <v>327</v>
      </c>
      <c r="G40" s="30" t="s">
        <v>430</v>
      </c>
      <c r="H40" s="14" t="s">
        <v>412</v>
      </c>
      <c r="I40" s="14" t="s">
        <v>330</v>
      </c>
      <c r="J40" s="30" t="s">
        <v>431</v>
      </c>
    </row>
    <row r="41" ht="18.75" customHeight="1" spans="1:10">
      <c r="A41" s="217" t="s">
        <v>304</v>
      </c>
      <c r="B41" s="14" t="s">
        <v>432</v>
      </c>
      <c r="C41" s="14" t="s">
        <v>324</v>
      </c>
      <c r="D41" s="14" t="s">
        <v>333</v>
      </c>
      <c r="E41" s="30" t="s">
        <v>433</v>
      </c>
      <c r="F41" s="14" t="s">
        <v>327</v>
      </c>
      <c r="G41" s="30" t="s">
        <v>430</v>
      </c>
      <c r="H41" s="14" t="s">
        <v>412</v>
      </c>
      <c r="I41" s="14" t="s">
        <v>330</v>
      </c>
      <c r="J41" s="30" t="s">
        <v>434</v>
      </c>
    </row>
    <row r="42" ht="18.75" customHeight="1" spans="1:10">
      <c r="A42" s="217" t="s">
        <v>304</v>
      </c>
      <c r="B42" s="14" t="s">
        <v>432</v>
      </c>
      <c r="C42" s="14" t="s">
        <v>324</v>
      </c>
      <c r="D42" s="14" t="s">
        <v>339</v>
      </c>
      <c r="E42" s="30" t="s">
        <v>435</v>
      </c>
      <c r="F42" s="14" t="s">
        <v>372</v>
      </c>
      <c r="G42" s="30" t="s">
        <v>185</v>
      </c>
      <c r="H42" s="14" t="s">
        <v>436</v>
      </c>
      <c r="I42" s="14" t="s">
        <v>330</v>
      </c>
      <c r="J42" s="30" t="s">
        <v>437</v>
      </c>
    </row>
    <row r="43" ht="18.75" customHeight="1" spans="1:10">
      <c r="A43" s="217" t="s">
        <v>304</v>
      </c>
      <c r="B43" s="14" t="s">
        <v>432</v>
      </c>
      <c r="C43" s="14" t="s">
        <v>342</v>
      </c>
      <c r="D43" s="14" t="s">
        <v>402</v>
      </c>
      <c r="E43" s="30" t="s">
        <v>438</v>
      </c>
      <c r="F43" s="14" t="s">
        <v>335</v>
      </c>
      <c r="G43" s="30" t="s">
        <v>350</v>
      </c>
      <c r="H43" s="14" t="s">
        <v>350</v>
      </c>
      <c r="I43" s="14" t="s">
        <v>351</v>
      </c>
      <c r="J43" s="30" t="s">
        <v>439</v>
      </c>
    </row>
    <row r="44" ht="18.75" customHeight="1" spans="1:10">
      <c r="A44" s="217" t="s">
        <v>304</v>
      </c>
      <c r="B44" s="14" t="s">
        <v>432</v>
      </c>
      <c r="C44" s="14" t="s">
        <v>358</v>
      </c>
      <c r="D44" s="14" t="s">
        <v>359</v>
      </c>
      <c r="E44" s="30" t="s">
        <v>406</v>
      </c>
      <c r="F44" s="14" t="s">
        <v>327</v>
      </c>
      <c r="G44" s="30" t="s">
        <v>361</v>
      </c>
      <c r="H44" s="14" t="s">
        <v>337</v>
      </c>
      <c r="I44" s="14" t="s">
        <v>330</v>
      </c>
      <c r="J44" s="30" t="s">
        <v>440</v>
      </c>
    </row>
    <row r="45" ht="18.75" customHeight="1" spans="1:10">
      <c r="A45" s="217" t="s">
        <v>291</v>
      </c>
      <c r="B45" s="14" t="s">
        <v>441</v>
      </c>
      <c r="C45" s="14" t="s">
        <v>324</v>
      </c>
      <c r="D45" s="14" t="s">
        <v>325</v>
      </c>
      <c r="E45" s="30" t="s">
        <v>442</v>
      </c>
      <c r="F45" s="14" t="s">
        <v>327</v>
      </c>
      <c r="G45" s="30" t="s">
        <v>336</v>
      </c>
      <c r="H45" s="14" t="s">
        <v>443</v>
      </c>
      <c r="I45" s="14" t="s">
        <v>330</v>
      </c>
      <c r="J45" s="30" t="s">
        <v>444</v>
      </c>
    </row>
    <row r="46" ht="18.75" customHeight="1" spans="1:10">
      <c r="A46" s="217" t="s">
        <v>291</v>
      </c>
      <c r="B46" s="14" t="s">
        <v>445</v>
      </c>
      <c r="C46" s="14" t="s">
        <v>324</v>
      </c>
      <c r="D46" s="14" t="s">
        <v>325</v>
      </c>
      <c r="E46" s="30" t="s">
        <v>446</v>
      </c>
      <c r="F46" s="14" t="s">
        <v>335</v>
      </c>
      <c r="G46" s="30" t="s">
        <v>447</v>
      </c>
      <c r="H46" s="14" t="s">
        <v>448</v>
      </c>
      <c r="I46" s="14" t="s">
        <v>330</v>
      </c>
      <c r="J46" s="30" t="s">
        <v>449</v>
      </c>
    </row>
    <row r="47" ht="18.75" customHeight="1" spans="1:10">
      <c r="A47" s="217" t="s">
        <v>291</v>
      </c>
      <c r="B47" s="14" t="s">
        <v>445</v>
      </c>
      <c r="C47" s="14" t="s">
        <v>324</v>
      </c>
      <c r="D47" s="14" t="s">
        <v>325</v>
      </c>
      <c r="E47" s="30" t="s">
        <v>450</v>
      </c>
      <c r="F47" s="14" t="s">
        <v>335</v>
      </c>
      <c r="G47" s="30" t="s">
        <v>336</v>
      </c>
      <c r="H47" s="14" t="s">
        <v>337</v>
      </c>
      <c r="I47" s="14" t="s">
        <v>330</v>
      </c>
      <c r="J47" s="30" t="s">
        <v>451</v>
      </c>
    </row>
    <row r="48" ht="18.75" customHeight="1" spans="1:10">
      <c r="A48" s="217" t="s">
        <v>291</v>
      </c>
      <c r="B48" s="14" t="s">
        <v>445</v>
      </c>
      <c r="C48" s="14" t="s">
        <v>324</v>
      </c>
      <c r="D48" s="14" t="s">
        <v>333</v>
      </c>
      <c r="E48" s="30" t="s">
        <v>452</v>
      </c>
      <c r="F48" s="14" t="s">
        <v>335</v>
      </c>
      <c r="G48" s="30" t="s">
        <v>336</v>
      </c>
      <c r="H48" s="14" t="s">
        <v>337</v>
      </c>
      <c r="I48" s="14" t="s">
        <v>330</v>
      </c>
      <c r="J48" s="30" t="s">
        <v>453</v>
      </c>
    </row>
    <row r="49" ht="18.75" customHeight="1" spans="1:10">
      <c r="A49" s="217" t="s">
        <v>291</v>
      </c>
      <c r="B49" s="14" t="s">
        <v>445</v>
      </c>
      <c r="C49" s="14" t="s">
        <v>324</v>
      </c>
      <c r="D49" s="14" t="s">
        <v>333</v>
      </c>
      <c r="E49" s="30" t="s">
        <v>454</v>
      </c>
      <c r="F49" s="14" t="s">
        <v>335</v>
      </c>
      <c r="G49" s="30" t="s">
        <v>336</v>
      </c>
      <c r="H49" s="14" t="s">
        <v>337</v>
      </c>
      <c r="I49" s="14" t="s">
        <v>330</v>
      </c>
      <c r="J49" s="30" t="s">
        <v>455</v>
      </c>
    </row>
    <row r="50" ht="18.75" customHeight="1" spans="1:10">
      <c r="A50" s="217" t="s">
        <v>291</v>
      </c>
      <c r="B50" s="14" t="s">
        <v>445</v>
      </c>
      <c r="C50" s="14" t="s">
        <v>324</v>
      </c>
      <c r="D50" s="14" t="s">
        <v>339</v>
      </c>
      <c r="E50" s="30" t="s">
        <v>456</v>
      </c>
      <c r="F50" s="14" t="s">
        <v>335</v>
      </c>
      <c r="G50" s="30" t="s">
        <v>336</v>
      </c>
      <c r="H50" s="14" t="s">
        <v>337</v>
      </c>
      <c r="I50" s="14" t="s">
        <v>330</v>
      </c>
      <c r="J50" s="30" t="s">
        <v>457</v>
      </c>
    </row>
    <row r="51" ht="18.75" customHeight="1" spans="1:10">
      <c r="A51" s="217" t="s">
        <v>291</v>
      </c>
      <c r="B51" s="14" t="s">
        <v>445</v>
      </c>
      <c r="C51" s="14" t="s">
        <v>324</v>
      </c>
      <c r="D51" s="14" t="s">
        <v>339</v>
      </c>
      <c r="E51" s="30" t="s">
        <v>458</v>
      </c>
      <c r="F51" s="14" t="s">
        <v>335</v>
      </c>
      <c r="G51" s="30" t="s">
        <v>336</v>
      </c>
      <c r="H51" s="14" t="s">
        <v>337</v>
      </c>
      <c r="I51" s="14" t="s">
        <v>330</v>
      </c>
      <c r="J51" s="30" t="s">
        <v>459</v>
      </c>
    </row>
    <row r="52" ht="18.75" customHeight="1" spans="1:10">
      <c r="A52" s="217" t="s">
        <v>291</v>
      </c>
      <c r="B52" s="14" t="s">
        <v>445</v>
      </c>
      <c r="C52" s="14" t="s">
        <v>342</v>
      </c>
      <c r="D52" s="14" t="s">
        <v>343</v>
      </c>
      <c r="E52" s="30" t="s">
        <v>460</v>
      </c>
      <c r="F52" s="14" t="s">
        <v>327</v>
      </c>
      <c r="G52" s="30" t="s">
        <v>461</v>
      </c>
      <c r="H52" s="14" t="s">
        <v>337</v>
      </c>
      <c r="I52" s="14" t="s">
        <v>330</v>
      </c>
      <c r="J52" s="30" t="s">
        <v>462</v>
      </c>
    </row>
    <row r="53" ht="18.75" customHeight="1" spans="1:10">
      <c r="A53" s="217" t="s">
        <v>291</v>
      </c>
      <c r="B53" s="14" t="s">
        <v>445</v>
      </c>
      <c r="C53" s="14" t="s">
        <v>342</v>
      </c>
      <c r="D53" s="14" t="s">
        <v>348</v>
      </c>
      <c r="E53" s="30" t="s">
        <v>353</v>
      </c>
      <c r="F53" s="14" t="s">
        <v>335</v>
      </c>
      <c r="G53" s="30" t="s">
        <v>350</v>
      </c>
      <c r="H53" s="14" t="s">
        <v>350</v>
      </c>
      <c r="I53" s="14" t="s">
        <v>351</v>
      </c>
      <c r="J53" s="30" t="s">
        <v>354</v>
      </c>
    </row>
    <row r="54" ht="18.75" customHeight="1" spans="1:10">
      <c r="A54" s="217" t="s">
        <v>291</v>
      </c>
      <c r="B54" s="14" t="s">
        <v>445</v>
      </c>
      <c r="C54" s="14" t="s">
        <v>342</v>
      </c>
      <c r="D54" s="14" t="s">
        <v>348</v>
      </c>
      <c r="E54" s="30" t="s">
        <v>463</v>
      </c>
      <c r="F54" s="14" t="s">
        <v>335</v>
      </c>
      <c r="G54" s="30" t="s">
        <v>356</v>
      </c>
      <c r="H54" s="14" t="s">
        <v>356</v>
      </c>
      <c r="I54" s="14" t="s">
        <v>351</v>
      </c>
      <c r="J54" s="30" t="s">
        <v>464</v>
      </c>
    </row>
    <row r="55" ht="18.75" customHeight="1" spans="1:10">
      <c r="A55" s="217" t="s">
        <v>291</v>
      </c>
      <c r="B55" s="14" t="s">
        <v>445</v>
      </c>
      <c r="C55" s="14" t="s">
        <v>342</v>
      </c>
      <c r="D55" s="14" t="s">
        <v>348</v>
      </c>
      <c r="E55" s="30" t="s">
        <v>349</v>
      </c>
      <c r="F55" s="14" t="s">
        <v>335</v>
      </c>
      <c r="G55" s="30" t="s">
        <v>381</v>
      </c>
      <c r="H55" s="14" t="s">
        <v>381</v>
      </c>
      <c r="I55" s="14" t="s">
        <v>351</v>
      </c>
      <c r="J55" s="30" t="s">
        <v>352</v>
      </c>
    </row>
    <row r="56" ht="18.75" customHeight="1" spans="1:10">
      <c r="A56" s="217" t="s">
        <v>291</v>
      </c>
      <c r="B56" s="14" t="s">
        <v>445</v>
      </c>
      <c r="C56" s="14" t="s">
        <v>358</v>
      </c>
      <c r="D56" s="14" t="s">
        <v>359</v>
      </c>
      <c r="E56" s="30" t="s">
        <v>360</v>
      </c>
      <c r="F56" s="14" t="s">
        <v>327</v>
      </c>
      <c r="G56" s="30" t="s">
        <v>336</v>
      </c>
      <c r="H56" s="14" t="s">
        <v>337</v>
      </c>
      <c r="I56" s="14" t="s">
        <v>330</v>
      </c>
      <c r="J56" s="30" t="s">
        <v>362</v>
      </c>
    </row>
    <row r="57" ht="18.75" customHeight="1" spans="1:10">
      <c r="A57" s="217" t="s">
        <v>286</v>
      </c>
      <c r="B57" s="14" t="s">
        <v>465</v>
      </c>
      <c r="C57" s="14" t="s">
        <v>324</v>
      </c>
      <c r="D57" s="14" t="s">
        <v>325</v>
      </c>
      <c r="E57" s="30" t="s">
        <v>466</v>
      </c>
      <c r="F57" s="14" t="s">
        <v>335</v>
      </c>
      <c r="G57" s="30" t="s">
        <v>467</v>
      </c>
      <c r="H57" s="14" t="s">
        <v>412</v>
      </c>
      <c r="I57" s="14" t="s">
        <v>330</v>
      </c>
      <c r="J57" s="30" t="s">
        <v>468</v>
      </c>
    </row>
    <row r="58" ht="18.75" customHeight="1" spans="1:10">
      <c r="A58" s="217" t="s">
        <v>286</v>
      </c>
      <c r="B58" s="14" t="s">
        <v>465</v>
      </c>
      <c r="C58" s="14" t="s">
        <v>324</v>
      </c>
      <c r="D58" s="14" t="s">
        <v>333</v>
      </c>
      <c r="E58" s="30" t="s">
        <v>469</v>
      </c>
      <c r="F58" s="14" t="s">
        <v>335</v>
      </c>
      <c r="G58" s="30" t="s">
        <v>336</v>
      </c>
      <c r="H58" s="14" t="s">
        <v>337</v>
      </c>
      <c r="I58" s="14" t="s">
        <v>330</v>
      </c>
      <c r="J58" s="30" t="s">
        <v>470</v>
      </c>
    </row>
    <row r="59" ht="18.75" customHeight="1" spans="1:10">
      <c r="A59" s="217" t="s">
        <v>286</v>
      </c>
      <c r="B59" s="14" t="s">
        <v>465</v>
      </c>
      <c r="C59" s="14" t="s">
        <v>324</v>
      </c>
      <c r="D59" s="14" t="s">
        <v>333</v>
      </c>
      <c r="E59" s="30" t="s">
        <v>471</v>
      </c>
      <c r="F59" s="14" t="s">
        <v>327</v>
      </c>
      <c r="G59" s="30" t="s">
        <v>361</v>
      </c>
      <c r="H59" s="14" t="s">
        <v>337</v>
      </c>
      <c r="I59" s="14" t="s">
        <v>330</v>
      </c>
      <c r="J59" s="30" t="s">
        <v>472</v>
      </c>
    </row>
    <row r="60" ht="18.75" customHeight="1" spans="1:10">
      <c r="A60" s="217" t="s">
        <v>286</v>
      </c>
      <c r="B60" s="14" t="s">
        <v>465</v>
      </c>
      <c r="C60" s="14" t="s">
        <v>324</v>
      </c>
      <c r="D60" s="14" t="s">
        <v>339</v>
      </c>
      <c r="E60" s="30" t="s">
        <v>473</v>
      </c>
      <c r="F60" s="14" t="s">
        <v>335</v>
      </c>
      <c r="G60" s="30" t="s">
        <v>474</v>
      </c>
      <c r="H60" s="14" t="s">
        <v>374</v>
      </c>
      <c r="I60" s="14" t="s">
        <v>330</v>
      </c>
      <c r="J60" s="30" t="s">
        <v>475</v>
      </c>
    </row>
    <row r="61" ht="18.75" customHeight="1" spans="1:10">
      <c r="A61" s="217" t="s">
        <v>286</v>
      </c>
      <c r="B61" s="14" t="s">
        <v>465</v>
      </c>
      <c r="C61" s="14" t="s">
        <v>324</v>
      </c>
      <c r="D61" s="14" t="s">
        <v>376</v>
      </c>
      <c r="E61" s="30" t="s">
        <v>377</v>
      </c>
      <c r="F61" s="14" t="s">
        <v>335</v>
      </c>
      <c r="G61" s="30" t="s">
        <v>476</v>
      </c>
      <c r="H61" s="14" t="s">
        <v>346</v>
      </c>
      <c r="I61" s="14" t="s">
        <v>330</v>
      </c>
      <c r="J61" s="30" t="s">
        <v>379</v>
      </c>
    </row>
    <row r="62" ht="18.75" customHeight="1" spans="1:10">
      <c r="A62" s="217" t="s">
        <v>286</v>
      </c>
      <c r="B62" s="14" t="s">
        <v>465</v>
      </c>
      <c r="C62" s="14" t="s">
        <v>342</v>
      </c>
      <c r="D62" s="14" t="s">
        <v>348</v>
      </c>
      <c r="E62" s="30" t="s">
        <v>477</v>
      </c>
      <c r="F62" s="14" t="s">
        <v>335</v>
      </c>
      <c r="G62" s="30" t="s">
        <v>478</v>
      </c>
      <c r="H62" s="14"/>
      <c r="I62" s="14" t="s">
        <v>351</v>
      </c>
      <c r="J62" s="30" t="s">
        <v>479</v>
      </c>
    </row>
    <row r="63" ht="18.75" customHeight="1" spans="1:10">
      <c r="A63" s="217" t="s">
        <v>286</v>
      </c>
      <c r="B63" s="14" t="s">
        <v>465</v>
      </c>
      <c r="C63" s="14" t="s">
        <v>342</v>
      </c>
      <c r="D63" s="14" t="s">
        <v>348</v>
      </c>
      <c r="E63" s="30" t="s">
        <v>480</v>
      </c>
      <c r="F63" s="14" t="s">
        <v>335</v>
      </c>
      <c r="G63" s="30" t="s">
        <v>481</v>
      </c>
      <c r="H63" s="14" t="s">
        <v>481</v>
      </c>
      <c r="I63" s="14" t="s">
        <v>351</v>
      </c>
      <c r="J63" s="30" t="s">
        <v>482</v>
      </c>
    </row>
    <row r="64" ht="18.75" customHeight="1" spans="1:10">
      <c r="A64" s="217" t="s">
        <v>286</v>
      </c>
      <c r="B64" s="14" t="s">
        <v>465</v>
      </c>
      <c r="C64" s="14" t="s">
        <v>358</v>
      </c>
      <c r="D64" s="14" t="s">
        <v>359</v>
      </c>
      <c r="E64" s="30" t="s">
        <v>483</v>
      </c>
      <c r="F64" s="14" t="s">
        <v>327</v>
      </c>
      <c r="G64" s="30" t="s">
        <v>484</v>
      </c>
      <c r="H64" s="14" t="s">
        <v>337</v>
      </c>
      <c r="I64" s="14" t="s">
        <v>330</v>
      </c>
      <c r="J64" s="30" t="s">
        <v>485</v>
      </c>
    </row>
  </sheetData>
  <mergeCells count="16">
    <mergeCell ref="A2:J2"/>
    <mergeCell ref="A3:H3"/>
    <mergeCell ref="A8:A15"/>
    <mergeCell ref="A16:A21"/>
    <mergeCell ref="A22:A29"/>
    <mergeCell ref="A30:A39"/>
    <mergeCell ref="A40:A44"/>
    <mergeCell ref="A45:A56"/>
    <mergeCell ref="A57:A64"/>
    <mergeCell ref="B8:B15"/>
    <mergeCell ref="B16:B21"/>
    <mergeCell ref="B22:B29"/>
    <mergeCell ref="B30:B39"/>
    <mergeCell ref="B40:B44"/>
    <mergeCell ref="B45:B56"/>
    <mergeCell ref="B57:B6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2025-03-14T08:29:00Z</dcterms:created>
  <dcterms:modified xsi:type="dcterms:W3CDTF">2025-03-23T13:27:23Z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4AF0368FFA3C4B749C8F3C1009D945D4_12</vt:lpwstr>
  </property>
  <property fmtid="{D5CDD505-2E9C-101B-9397-08002B2CF9AE}" pid="3" name="KSOProductBuildVer">
    <vt:lpwstr>2052-11.8.2.10624</vt:lpwstr>
  </property>
</Properties>
</file>