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Sheet1" sheetId="1" r:id="rId1"/>
  </sheets>
  <definedNames>
    <definedName name="_xlnm._FilterDatabase" localSheetId="0" hidden="1">Sheet1!$A$4:$N$4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<sst xmlns="http://schemas.openxmlformats.org/spreadsheetml/2006/main" count="72" uniqueCount="48">
  <si>
    <t>2023年拟享受城镇公益性岗位补贴及社会保险补贴单位</t>
  </si>
  <si>
    <t>单位：沧源佤族自治县人力资源和社会保障局</t>
  </si>
  <si>
    <t>单位：月、元</t>
  </si>
  <si>
    <t>序号</t>
  </si>
  <si>
    <t>单 位</t>
  </si>
  <si>
    <t>人数</t>
  </si>
  <si>
    <t>岗位补贴期限</t>
  </si>
  <si>
    <t>月数</t>
  </si>
  <si>
    <r>
      <rPr>
        <sz val="12"/>
        <color theme="1"/>
        <rFont val="宋体"/>
        <charset val="134"/>
      </rPr>
      <t xml:space="preserve">公益性岗位    补贴金额         </t>
    </r>
    <r>
      <rPr>
        <sz val="9"/>
        <color theme="1"/>
        <rFont val="宋体"/>
        <charset val="134"/>
      </rPr>
      <t>（1350元/月/人）（1600元/月/人）</t>
    </r>
  </si>
  <si>
    <t>社会保险补贴期限</t>
  </si>
  <si>
    <t>社会保险补贴金额</t>
  </si>
  <si>
    <t>岗位补贴及社会保险补贴              合计</t>
  </si>
  <si>
    <t>备注</t>
  </si>
  <si>
    <t>养老</t>
  </si>
  <si>
    <t>医疗</t>
  </si>
  <si>
    <t>失业</t>
  </si>
  <si>
    <t>合计</t>
  </si>
  <si>
    <t>沧源佤族自治县班老乡人民政府</t>
  </si>
  <si>
    <t>2021年8-12月</t>
  </si>
  <si>
    <t>2021年1-12月</t>
  </si>
  <si>
    <t>2022年1-11月</t>
  </si>
  <si>
    <t>沧源佤族自治县交通运输局</t>
  </si>
  <si>
    <t>2022年4-12月</t>
  </si>
  <si>
    <t>沧源佤族自治县政务服务管理局</t>
  </si>
  <si>
    <t>2023年1-12月</t>
  </si>
  <si>
    <t>中共沧源佤族自治县委办公室</t>
  </si>
  <si>
    <t>2023年10-12月</t>
  </si>
  <si>
    <t>沧源佤族自治县勐角傣族彝族拉祜族乡人民政府</t>
  </si>
  <si>
    <t>2021年11月-2023年4月</t>
  </si>
  <si>
    <t>沧源佤族自治县勐省农场社区管理委员会</t>
  </si>
  <si>
    <t>沧源佤族自治县勐省镇人民政府</t>
  </si>
  <si>
    <t>2023年7-9月</t>
  </si>
  <si>
    <t>2023年1-9月</t>
  </si>
  <si>
    <t>沧源佤族自治县岩帅完全小学</t>
  </si>
  <si>
    <t>2023年1-6月</t>
  </si>
  <si>
    <t>沧源佤族自治县文化和旅游局</t>
  </si>
  <si>
    <t>临沧市生态环境局沧源分局</t>
  </si>
  <si>
    <t>5070</t>
  </si>
  <si>
    <t>12</t>
  </si>
  <si>
    <t>沧源佤族自治县人民政府外事办公室</t>
  </si>
  <si>
    <t>2023年8-12月</t>
  </si>
  <si>
    <t>沧源佤族自治县应急管理局</t>
  </si>
  <si>
    <t>2023年9-12月</t>
  </si>
  <si>
    <t>沧源佤族自治县民族中学</t>
  </si>
  <si>
    <t>沧源佤族自治县勐省中学</t>
  </si>
  <si>
    <t>2023年4-12月</t>
  </si>
  <si>
    <t>沧源佤族自治县人民检察院</t>
  </si>
  <si>
    <t>沧源佤族自治县人力资源和社会保障局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</si>
</sst>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;[Red]\-0.00\ "/>
    <numFmt numFmtId="178" formatCode="#,##0.00_ "/>
    <numFmt numFmtId="179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0"/>
  </cellStyleXfs>
  <cellXfs count="7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 shrinkToFi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readingOrder="1"/>
    </xf>
    <xf numFmtId="49" fontId="3" fillId="0" borderId="1" xfId="0" applyNumberFormat="1" applyFont="1" applyFill="1" applyBorder="1" applyAlignment="1">
      <alignment horizontal="center" vertical="center" shrinkToFit="1"/>
    </xf>
    <xf numFmtId="2" fontId="3" fillId="0" borderId="4" xfId="0" applyNumberFormat="1" applyFont="1" applyFill="1" applyBorder="1" applyAlignment="1">
      <alignment horizontal="center" vertical="center"/>
    </xf>
    <xf numFmtId="57" fontId="3" fillId="0" borderId="4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wrapText="1" readingOrder="1"/>
    </xf>
    <xf numFmtId="0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shrinkToFit="1"/>
    </xf>
    <xf numFmtId="177" fontId="1" fillId="2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178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center" vertical="center" shrinkToFit="1"/>
      <protection locked="0"/>
    </xf>
    <xf numFmtId="2" fontId="6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M5" sqref="M5:M6"/>
    </sheetView>
  </sheetViews>
  <sheetFormatPr defaultColWidth="9" defaultRowHeight="13.5"/>
  <cols>
    <col min="1" max="1" width="3.875" style="3" customWidth="1"/>
    <col min="2" max="2" width="25.2583333333333" style="2" customWidth="1"/>
    <col min="3" max="3" width="5.125" style="4" customWidth="1"/>
    <col min="4" max="4" width="14.5" style="4" customWidth="1"/>
    <col min="5" max="5" width="5.5" style="4" customWidth="1"/>
    <col min="6" max="6" width="12.875" style="4" customWidth="1"/>
    <col min="7" max="7" width="21.125" style="4" customWidth="1"/>
    <col min="8" max="8" width="4.875" style="5" customWidth="1"/>
    <col min="9" max="9" width="8.75" style="4" customWidth="1"/>
    <col min="10" max="10" width="10.75" style="4" customWidth="1"/>
    <col min="11" max="11" width="8.625" style="4" customWidth="1"/>
    <col min="12" max="12" width="11.25" style="4" customWidth="1"/>
    <col min="13" max="13" width="12.75" style="3" customWidth="1"/>
    <col min="14" max="14" width="6.5" style="4" customWidth="1"/>
    <col min="15" max="15" width="10.375" style="4"/>
    <col min="16" max="16384" width="9" style="4"/>
  </cols>
  <sheetData>
    <row r="1" ht="30" customHeight="1" spans="1:14">
      <c r="A1" s="6" t="s">
        <v>0</v>
      </c>
      <c r="B1" s="7"/>
      <c r="C1" s="6"/>
      <c r="D1" s="6"/>
      <c r="E1" s="6"/>
      <c r="F1" s="6"/>
      <c r="G1" s="6"/>
      <c r="H1" s="8"/>
      <c r="I1" s="6"/>
      <c r="J1" s="6"/>
      <c r="K1" s="6"/>
      <c r="L1" s="6"/>
      <c r="M1" s="6"/>
      <c r="N1" s="6"/>
    </row>
    <row r="2" s="1" customFormat="1" ht="24" customHeight="1" spans="1:13">
      <c r="A2" s="9" t="s">
        <v>1</v>
      </c>
      <c r="B2" s="10"/>
      <c r="C2" s="11"/>
      <c r="D2" s="11"/>
      <c r="E2" s="11"/>
      <c r="F2" s="11"/>
      <c r="G2" s="9"/>
      <c r="H2" s="12"/>
      <c r="M2" s="9" t="s">
        <v>2</v>
      </c>
    </row>
    <row r="3" s="1" customFormat="1" ht="22" customHeight="1" spans="1:14">
      <c r="A3" s="13" t="s">
        <v>3</v>
      </c>
      <c r="B3" s="14" t="s">
        <v>4</v>
      </c>
      <c r="C3" s="13" t="s">
        <v>5</v>
      </c>
      <c r="D3" s="13" t="s">
        <v>6</v>
      </c>
      <c r="E3" s="13" t="s">
        <v>7</v>
      </c>
      <c r="F3" s="15" t="s">
        <v>8</v>
      </c>
      <c r="G3" s="13" t="s">
        <v>9</v>
      </c>
      <c r="H3" s="13" t="s">
        <v>7</v>
      </c>
      <c r="I3" s="61" t="s">
        <v>10</v>
      </c>
      <c r="J3" s="61"/>
      <c r="K3" s="61"/>
      <c r="L3" s="61"/>
      <c r="M3" s="62" t="s">
        <v>11</v>
      </c>
      <c r="N3" s="63" t="s">
        <v>12</v>
      </c>
    </row>
    <row r="4" s="1" customFormat="1" ht="43" customHeight="1" spans="1:14">
      <c r="A4" s="13"/>
      <c r="B4" s="14"/>
      <c r="C4" s="13"/>
      <c r="D4" s="13"/>
      <c r="E4" s="13"/>
      <c r="F4" s="15"/>
      <c r="G4" s="13"/>
      <c r="H4" s="13"/>
      <c r="I4" s="61" t="s">
        <v>13</v>
      </c>
      <c r="J4" s="64" t="s">
        <v>14</v>
      </c>
      <c r="K4" s="61" t="s">
        <v>15</v>
      </c>
      <c r="L4" s="64" t="s">
        <v>16</v>
      </c>
      <c r="M4" s="62"/>
      <c r="N4" s="63"/>
    </row>
    <row r="5" s="1" customFormat="1" ht="43" customHeight="1" spans="1:14">
      <c r="A5" s="16">
        <v>1</v>
      </c>
      <c r="B5" s="17" t="s">
        <v>17</v>
      </c>
      <c r="C5" s="13">
        <v>12</v>
      </c>
      <c r="D5" s="18" t="s">
        <v>18</v>
      </c>
      <c r="E5" s="13">
        <v>5</v>
      </c>
      <c r="F5" s="15">
        <v>47250</v>
      </c>
      <c r="G5" s="18" t="s">
        <v>19</v>
      </c>
      <c r="H5" s="13">
        <v>12</v>
      </c>
      <c r="I5" s="61">
        <v>27052.48</v>
      </c>
      <c r="J5" s="64">
        <v>10706.48</v>
      </c>
      <c r="K5" s="61">
        <v>330.75</v>
      </c>
      <c r="L5" s="64">
        <v>38089.73</v>
      </c>
      <c r="M5" s="62">
        <f>F5+L5</f>
        <v>85339.73</v>
      </c>
      <c r="N5" s="63"/>
    </row>
    <row r="6" s="1" customFormat="1" ht="43" customHeight="1" spans="1:14">
      <c r="A6" s="19"/>
      <c r="B6" s="20"/>
      <c r="C6" s="13">
        <v>7</v>
      </c>
      <c r="D6" s="18" t="s">
        <v>20</v>
      </c>
      <c r="E6" s="21">
        <v>11</v>
      </c>
      <c r="F6" s="22">
        <v>8100</v>
      </c>
      <c r="G6" s="23" t="s">
        <v>20</v>
      </c>
      <c r="H6" s="24">
        <v>11</v>
      </c>
      <c r="I6" s="24">
        <v>6992.48</v>
      </c>
      <c r="J6" s="24">
        <v>4147</v>
      </c>
      <c r="K6" s="24">
        <v>107.45</v>
      </c>
      <c r="L6" s="22">
        <v>11246.93</v>
      </c>
      <c r="M6" s="62">
        <f>F6+L6</f>
        <v>19346.93</v>
      </c>
      <c r="N6" s="63"/>
    </row>
    <row r="7" s="1" customFormat="1" ht="30" customHeight="1" spans="1:14">
      <c r="A7" s="25">
        <v>2</v>
      </c>
      <c r="B7" s="26" t="s">
        <v>21</v>
      </c>
      <c r="C7" s="13">
        <v>13</v>
      </c>
      <c r="D7" s="27" t="s">
        <v>22</v>
      </c>
      <c r="E7" s="28">
        <v>9</v>
      </c>
      <c r="F7" s="29">
        <v>12900</v>
      </c>
      <c r="G7" s="27" t="s">
        <v>22</v>
      </c>
      <c r="H7" s="28">
        <v>9</v>
      </c>
      <c r="I7" s="65">
        <v>5721.12</v>
      </c>
      <c r="J7" s="29">
        <v>3393</v>
      </c>
      <c r="K7" s="29">
        <v>90.3</v>
      </c>
      <c r="L7" s="29">
        <f>I7+J7+K7</f>
        <v>9204.42</v>
      </c>
      <c r="M7" s="62">
        <f>SUM(F7+L7)</f>
        <v>22104.42</v>
      </c>
      <c r="N7" s="63"/>
    </row>
    <row r="8" s="1" customFormat="1" ht="30" customHeight="1" spans="1:14">
      <c r="A8" s="25">
        <v>3</v>
      </c>
      <c r="B8" s="30" t="s">
        <v>23</v>
      </c>
      <c r="C8" s="13">
        <v>6</v>
      </c>
      <c r="D8" s="31" t="s">
        <v>24</v>
      </c>
      <c r="E8" s="28">
        <v>12</v>
      </c>
      <c r="F8" s="32">
        <v>19470</v>
      </c>
      <c r="G8" s="31" t="s">
        <v>24</v>
      </c>
      <c r="H8" s="28">
        <v>12</v>
      </c>
      <c r="I8" s="29">
        <v>7956.48</v>
      </c>
      <c r="J8" s="29">
        <v>2860.56</v>
      </c>
      <c r="K8" s="29">
        <v>152.21</v>
      </c>
      <c r="L8" s="32">
        <f t="shared" ref="L8:L13" si="0">SUM(I8:K8)</f>
        <v>10969.25</v>
      </c>
      <c r="M8" s="66">
        <f t="shared" ref="M8:M21" si="1">SUM(F8+L8)</f>
        <v>30439.25</v>
      </c>
      <c r="N8" s="63"/>
    </row>
    <row r="9" s="1" customFormat="1" ht="30" customHeight="1" spans="1:14">
      <c r="A9" s="25">
        <v>4</v>
      </c>
      <c r="B9" s="30" t="s">
        <v>25</v>
      </c>
      <c r="C9" s="13">
        <v>1</v>
      </c>
      <c r="D9" s="33" t="s">
        <v>26</v>
      </c>
      <c r="E9" s="28">
        <v>3</v>
      </c>
      <c r="F9" s="32">
        <v>5070</v>
      </c>
      <c r="G9" s="33" t="s">
        <v>24</v>
      </c>
      <c r="H9" s="28">
        <v>12</v>
      </c>
      <c r="I9" s="67">
        <v>2235.36</v>
      </c>
      <c r="J9" s="67">
        <v>715.14</v>
      </c>
      <c r="K9" s="67">
        <v>51.41</v>
      </c>
      <c r="L9" s="32">
        <f t="shared" si="0"/>
        <v>3001.91</v>
      </c>
      <c r="M9" s="66">
        <f t="shared" si="1"/>
        <v>8071.91</v>
      </c>
      <c r="N9" s="63"/>
    </row>
    <row r="10" s="1" customFormat="1" ht="30" customHeight="1" spans="1:14">
      <c r="A10" s="25">
        <v>5</v>
      </c>
      <c r="B10" s="34" t="s">
        <v>27</v>
      </c>
      <c r="C10" s="13">
        <v>4</v>
      </c>
      <c r="D10" s="27" t="s">
        <v>24</v>
      </c>
      <c r="E10" s="28">
        <v>12</v>
      </c>
      <c r="F10" s="29">
        <v>19470</v>
      </c>
      <c r="G10" s="27" t="s">
        <v>28</v>
      </c>
      <c r="H10" s="35">
        <v>18</v>
      </c>
      <c r="I10" s="29">
        <v>11486.72</v>
      </c>
      <c r="J10" s="29">
        <v>6089.32</v>
      </c>
      <c r="K10" s="29">
        <v>67.2</v>
      </c>
      <c r="L10" s="29">
        <f t="shared" si="0"/>
        <v>17643.24</v>
      </c>
      <c r="M10" s="66">
        <f t="shared" si="1"/>
        <v>37113.24</v>
      </c>
      <c r="N10" s="63"/>
    </row>
    <row r="11" s="1" customFormat="1" ht="30" customHeight="1" spans="1:14">
      <c r="A11" s="25">
        <v>6</v>
      </c>
      <c r="B11" s="36" t="s">
        <v>29</v>
      </c>
      <c r="C11" s="13">
        <v>15</v>
      </c>
      <c r="D11" s="27" t="s">
        <v>26</v>
      </c>
      <c r="E11" s="28">
        <v>3</v>
      </c>
      <c r="F11" s="32">
        <v>5070</v>
      </c>
      <c r="G11" s="27" t="s">
        <v>24</v>
      </c>
      <c r="H11" s="28">
        <v>12</v>
      </c>
      <c r="I11" s="29">
        <v>2235.36</v>
      </c>
      <c r="J11" s="29">
        <v>715.14</v>
      </c>
      <c r="K11" s="29">
        <v>51.41</v>
      </c>
      <c r="L11" s="32">
        <f t="shared" si="0"/>
        <v>3001.91</v>
      </c>
      <c r="M11" s="66">
        <f t="shared" si="1"/>
        <v>8071.91</v>
      </c>
      <c r="N11" s="63"/>
    </row>
    <row r="12" s="1" customFormat="1" ht="22" customHeight="1" spans="1:14">
      <c r="A12" s="37">
        <v>7</v>
      </c>
      <c r="B12" s="38" t="s">
        <v>30</v>
      </c>
      <c r="C12" s="13">
        <v>6</v>
      </c>
      <c r="D12" s="39" t="s">
        <v>31</v>
      </c>
      <c r="E12" s="28">
        <v>3</v>
      </c>
      <c r="F12" s="32">
        <v>4800</v>
      </c>
      <c r="G12" s="27" t="s">
        <v>32</v>
      </c>
      <c r="H12" s="28">
        <v>9</v>
      </c>
      <c r="I12" s="29">
        <v>2153.28</v>
      </c>
      <c r="J12" s="29">
        <v>715.14</v>
      </c>
      <c r="K12" s="29">
        <v>33.6</v>
      </c>
      <c r="L12" s="32">
        <f t="shared" si="0"/>
        <v>2902.02</v>
      </c>
      <c r="M12" s="66">
        <f t="shared" si="1"/>
        <v>7702.02</v>
      </c>
      <c r="N12" s="63"/>
    </row>
    <row r="13" s="1" customFormat="1" ht="22" customHeight="1" spans="1:14">
      <c r="A13" s="40"/>
      <c r="B13" s="41"/>
      <c r="C13" s="13">
        <v>4</v>
      </c>
      <c r="D13" s="39" t="s">
        <v>26</v>
      </c>
      <c r="E13" s="42">
        <v>3</v>
      </c>
      <c r="F13" s="32">
        <v>5070</v>
      </c>
      <c r="G13" s="27" t="s">
        <v>26</v>
      </c>
      <c r="H13" s="28">
        <v>3</v>
      </c>
      <c r="I13" s="29">
        <v>1989.12</v>
      </c>
      <c r="J13" s="29">
        <v>715.14</v>
      </c>
      <c r="K13" s="29">
        <v>51.41</v>
      </c>
      <c r="L13" s="32">
        <f t="shared" si="0"/>
        <v>2755.67</v>
      </c>
      <c r="M13" s="66">
        <f t="shared" si="1"/>
        <v>7825.67</v>
      </c>
      <c r="N13" s="63"/>
    </row>
    <row r="14" s="1" customFormat="1" ht="22" customHeight="1" spans="1:14">
      <c r="A14" s="25">
        <v>8</v>
      </c>
      <c r="B14" s="43" t="s">
        <v>33</v>
      </c>
      <c r="C14" s="13">
        <v>19</v>
      </c>
      <c r="D14" s="44"/>
      <c r="E14" s="45"/>
      <c r="F14" s="46"/>
      <c r="G14" s="47" t="s">
        <v>34</v>
      </c>
      <c r="H14" s="48">
        <v>6</v>
      </c>
      <c r="I14" s="68">
        <v>164.16</v>
      </c>
      <c r="J14" s="69"/>
      <c r="K14" s="48"/>
      <c r="L14" s="70">
        <f>K14+J14+I14</f>
        <v>164.16</v>
      </c>
      <c r="M14" s="66">
        <f t="shared" si="1"/>
        <v>164.16</v>
      </c>
      <c r="N14" s="63"/>
    </row>
    <row r="15" s="2" customFormat="1" ht="22" customHeight="1" spans="1:14">
      <c r="A15" s="25">
        <v>9</v>
      </c>
      <c r="B15" s="30" t="s">
        <v>35</v>
      </c>
      <c r="C15" s="49">
        <v>1</v>
      </c>
      <c r="D15" s="27" t="s">
        <v>24</v>
      </c>
      <c r="E15" s="28">
        <v>12</v>
      </c>
      <c r="F15" s="29">
        <v>19470</v>
      </c>
      <c r="G15" s="27" t="s">
        <v>24</v>
      </c>
      <c r="H15" s="28">
        <v>12</v>
      </c>
      <c r="I15" s="29">
        <v>7956.48</v>
      </c>
      <c r="J15" s="29">
        <v>2860.56</v>
      </c>
      <c r="K15" s="29">
        <v>152.21</v>
      </c>
      <c r="L15" s="29">
        <f>SUM(I15:K15)</f>
        <v>10969.25</v>
      </c>
      <c r="M15" s="66">
        <f t="shared" si="1"/>
        <v>30439.25</v>
      </c>
      <c r="N15" s="60"/>
    </row>
    <row r="16" s="2" customFormat="1" ht="22" customHeight="1" spans="1:14">
      <c r="A16" s="25">
        <v>10</v>
      </c>
      <c r="B16" s="30" t="s">
        <v>36</v>
      </c>
      <c r="C16" s="49">
        <v>1</v>
      </c>
      <c r="D16" s="27" t="s">
        <v>26</v>
      </c>
      <c r="E16" s="50">
        <v>3</v>
      </c>
      <c r="F16" s="50" t="s">
        <v>37</v>
      </c>
      <c r="G16" s="27" t="s">
        <v>24</v>
      </c>
      <c r="H16" s="50" t="s">
        <v>38</v>
      </c>
      <c r="I16" s="35">
        <v>2235.36</v>
      </c>
      <c r="J16" s="50">
        <v>715.14</v>
      </c>
      <c r="K16" s="35">
        <v>51.41</v>
      </c>
      <c r="L16" s="35">
        <v>3001.91</v>
      </c>
      <c r="M16" s="66">
        <f t="shared" si="1"/>
        <v>8071.91</v>
      </c>
      <c r="N16" s="60"/>
    </row>
    <row r="17" s="2" customFormat="1" ht="22" customHeight="1" spans="1:14">
      <c r="A17" s="25">
        <v>11</v>
      </c>
      <c r="B17" s="30" t="s">
        <v>39</v>
      </c>
      <c r="C17" s="49">
        <v>1</v>
      </c>
      <c r="D17" s="51" t="s">
        <v>40</v>
      </c>
      <c r="E17" s="52">
        <v>5</v>
      </c>
      <c r="F17" s="32">
        <v>8270</v>
      </c>
      <c r="G17" s="51" t="s">
        <v>40</v>
      </c>
      <c r="H17" s="52">
        <v>5</v>
      </c>
      <c r="I17" s="65">
        <v>3315.2</v>
      </c>
      <c r="J17" s="71">
        <v>1191.9</v>
      </c>
      <c r="K17" s="65">
        <v>73.81</v>
      </c>
      <c r="L17" s="32">
        <v>4580.91</v>
      </c>
      <c r="M17" s="66">
        <f t="shared" si="1"/>
        <v>12850.91</v>
      </c>
      <c r="N17" s="60"/>
    </row>
    <row r="18" s="2" customFormat="1" ht="22" customHeight="1" spans="1:14">
      <c r="A18" s="25">
        <v>12</v>
      </c>
      <c r="B18" s="30" t="s">
        <v>41</v>
      </c>
      <c r="C18" s="49">
        <v>1</v>
      </c>
      <c r="D18" s="50" t="s">
        <v>42</v>
      </c>
      <c r="E18" s="27">
        <v>4</v>
      </c>
      <c r="F18" s="29">
        <v>6670</v>
      </c>
      <c r="G18" s="50" t="s">
        <v>42</v>
      </c>
      <c r="H18" s="27">
        <v>4</v>
      </c>
      <c r="I18" s="67">
        <v>2706.88</v>
      </c>
      <c r="J18" s="67">
        <v>953.52</v>
      </c>
      <c r="K18" s="67">
        <v>62.61</v>
      </c>
      <c r="L18" s="29">
        <v>3723.01</v>
      </c>
      <c r="M18" s="66">
        <f t="shared" si="1"/>
        <v>10393.01</v>
      </c>
      <c r="N18" s="60"/>
    </row>
    <row r="19" s="2" customFormat="1" ht="22" customHeight="1" spans="1:14">
      <c r="A19" s="25">
        <v>13</v>
      </c>
      <c r="B19" s="53" t="s">
        <v>43</v>
      </c>
      <c r="C19" s="49">
        <v>13</v>
      </c>
      <c r="D19" s="29" t="s">
        <v>40</v>
      </c>
      <c r="E19" s="28">
        <v>5</v>
      </c>
      <c r="F19" s="29">
        <f>2*1600+3*1690</f>
        <v>8270</v>
      </c>
      <c r="G19" s="27" t="s">
        <v>24</v>
      </c>
      <c r="H19" s="28">
        <v>12</v>
      </c>
      <c r="I19" s="29">
        <v>2235.36</v>
      </c>
      <c r="J19" s="29">
        <v>715.14</v>
      </c>
      <c r="K19" s="29">
        <v>51.41</v>
      </c>
      <c r="L19" s="29">
        <f>I19+J19+K19</f>
        <v>3001.91</v>
      </c>
      <c r="M19" s="66">
        <f t="shared" si="1"/>
        <v>11271.91</v>
      </c>
      <c r="N19" s="60"/>
    </row>
    <row r="20" s="2" customFormat="1" ht="22" customHeight="1" spans="1:14">
      <c r="A20" s="25">
        <v>14</v>
      </c>
      <c r="B20" s="54" t="s">
        <v>44</v>
      </c>
      <c r="C20" s="49">
        <v>1</v>
      </c>
      <c r="D20" s="29" t="s">
        <v>45</v>
      </c>
      <c r="E20" s="55">
        <v>9</v>
      </c>
      <c r="F20" s="56">
        <v>14670</v>
      </c>
      <c r="G20" s="29" t="s">
        <v>45</v>
      </c>
      <c r="H20" s="55">
        <v>9</v>
      </c>
      <c r="I20" s="72">
        <v>6049.44</v>
      </c>
      <c r="J20" s="72">
        <v>2145.42</v>
      </c>
      <c r="K20" s="72">
        <v>118.61</v>
      </c>
      <c r="L20" s="56">
        <v>8313.47</v>
      </c>
      <c r="M20" s="66">
        <f t="shared" si="1"/>
        <v>22983.47</v>
      </c>
      <c r="N20" s="60"/>
    </row>
    <row r="21" s="2" customFormat="1" ht="22" customHeight="1" spans="1:14">
      <c r="A21" s="25">
        <v>15</v>
      </c>
      <c r="B21" s="30" t="s">
        <v>46</v>
      </c>
      <c r="C21" s="49">
        <v>5</v>
      </c>
      <c r="D21" s="50" t="s">
        <v>26</v>
      </c>
      <c r="E21" s="28">
        <v>3</v>
      </c>
      <c r="F21" s="57">
        <v>6400</v>
      </c>
      <c r="G21" s="50" t="s">
        <v>24</v>
      </c>
      <c r="H21" s="49">
        <v>12</v>
      </c>
      <c r="I21" s="73">
        <v>2235.36</v>
      </c>
      <c r="J21" s="73">
        <v>715.14</v>
      </c>
      <c r="K21" s="73">
        <v>51.41</v>
      </c>
      <c r="L21" s="57">
        <f>SUM(I21:K21)</f>
        <v>3001.91</v>
      </c>
      <c r="M21" s="66">
        <f t="shared" si="1"/>
        <v>9401.91</v>
      </c>
      <c r="N21" s="60"/>
    </row>
    <row r="22" s="2" customFormat="1" ht="22" customHeight="1" spans="1:14">
      <c r="A22" s="25">
        <v>16</v>
      </c>
      <c r="B22" s="58" t="s">
        <v>47</v>
      </c>
      <c r="C22" s="49">
        <v>10</v>
      </c>
      <c r="D22" s="50" t="s">
        <v>26</v>
      </c>
      <c r="E22" s="28">
        <v>3</v>
      </c>
      <c r="F22" s="49">
        <v>20280</v>
      </c>
      <c r="G22" s="50" t="s">
        <v>24</v>
      </c>
      <c r="H22" s="49">
        <v>12</v>
      </c>
      <c r="I22" s="49">
        <v>9516</v>
      </c>
      <c r="J22" s="49">
        <v>2860.56</v>
      </c>
      <c r="K22" s="49">
        <v>205.64</v>
      </c>
      <c r="L22" s="49">
        <v>12582.2</v>
      </c>
      <c r="M22" s="66">
        <f>SUM(F22+L22)</f>
        <v>32862.2</v>
      </c>
      <c r="N22" s="60"/>
    </row>
    <row r="23" s="2" customFormat="1" ht="22" customHeight="1" spans="1:14">
      <c r="A23" s="59"/>
      <c r="B23" s="53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</row>
    <row r="24" s="2" customFormat="1" ht="22" customHeight="1" spans="1:14">
      <c r="A24" s="59"/>
      <c r="B24" s="53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</row>
    <row r="25" s="2" customFormat="1" ht="22" customHeight="1" spans="1:14">
      <c r="A25" s="60" t="s">
        <v>16</v>
      </c>
      <c r="B25" s="60"/>
      <c r="C25" s="60">
        <f>SUM(C8:C24)</f>
        <v>88</v>
      </c>
      <c r="D25" s="60"/>
      <c r="E25" s="60">
        <f>SUM(E8:E24)</f>
        <v>80</v>
      </c>
      <c r="F25" s="60">
        <f>SUM(F8:F24)</f>
        <v>142980</v>
      </c>
      <c r="G25" s="60"/>
      <c r="H25" s="60">
        <f t="shared" ref="H25:M25" si="2">SUM(H8:H24)</f>
        <v>138</v>
      </c>
      <c r="I25" s="60">
        <f t="shared" si="2"/>
        <v>64470.56</v>
      </c>
      <c r="J25" s="60">
        <f t="shared" si="2"/>
        <v>23967.82</v>
      </c>
      <c r="K25" s="60">
        <f t="shared" si="2"/>
        <v>1174.35</v>
      </c>
      <c r="L25" s="60">
        <f t="shared" si="2"/>
        <v>89612.73</v>
      </c>
      <c r="M25" s="60">
        <f t="shared" si="2"/>
        <v>237662.73</v>
      </c>
      <c r="N25" s="60"/>
    </row>
    <row r="26" ht="22" customHeight="1"/>
  </sheetData>
  <mergeCells count="18">
    <mergeCell ref="A1:N1"/>
    <mergeCell ref="A2:F2"/>
    <mergeCell ref="I3:L3"/>
    <mergeCell ref="A25:B25"/>
    <mergeCell ref="A3:A4"/>
    <mergeCell ref="A5:A6"/>
    <mergeCell ref="A12:A13"/>
    <mergeCell ref="B3:B4"/>
    <mergeCell ref="B5:B6"/>
    <mergeCell ref="B12:B13"/>
    <mergeCell ref="C3:C4"/>
    <mergeCell ref="D3:D4"/>
    <mergeCell ref="E3:E4"/>
    <mergeCell ref="F3:F4"/>
    <mergeCell ref="G3:G4"/>
    <mergeCell ref="H3:H4"/>
    <mergeCell ref="M3:M4"/>
    <mergeCell ref="N3:N4"/>
  </mergeCells>
  <pageMargins left="0.472222222222222" right="0.156944444444444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李聪</cp:lastModifiedBy>
  <dcterms:created xsi:type="dcterms:W3CDTF">2021-10-12T01:43:00Z</dcterms:created>
  <dcterms:modified xsi:type="dcterms:W3CDTF">2024-02-18T03:34:54Z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EFFAB20F35D74533A992C4D61A2A6B1E</vt:lpwstr>
  </property>
  <property fmtid="{D5CDD505-2E9C-101B-9397-08002B2CF9AE}" pid="3" name="KSOProductBuildVer">
    <vt:lpwstr>2052-12.1.0.15336</vt:lpwstr>
  </property>
</Properties>
</file>