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“三公”经费支出预算表03!$1:$6</definedName>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<sst xmlns="http://schemas.openxmlformats.org/spreadsheetml/2006/main" count="1137" uniqueCount="443">
  <si>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</si>
  <si>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</si>
  <si>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</si>
  <si>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</si>
  <si>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</si>
  <si>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</si>
  <si>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</si>
  <si>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</si>
  <si>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</si>
  <si>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</si>
  <si>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</si>
  <si>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</si>
  <si>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</si>
  <si>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</si>
  <si>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</si>
  <si>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</si>
  <si>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</si>
  <si>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</si>
  <si>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</si>
  <si>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</si>
  <si>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</si>
  <si>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</si>
  <si>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</si>
  <si>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</si>
  <si>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</si>
  <si>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</si>
  <si>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</si>
  <si>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</si>
  <si>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</si>
  <si>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</si>
  <si>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</si>
  <si>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</si>
  <si>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</si>
  <si>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</si>
  <si>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</si>
  <si>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</si>
  <si>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</si>
  <si>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</si>
  <si>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</si>
  <si>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</si>
  <si>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</si>
  <si>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</si>
  <si>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</si>
  <si>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</si>
  <si>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</si>
  <si>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</si>
  <si>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</si>
  <si>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</si>
  <si>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</si>
  <si>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</si>
  <si>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</si>
  <si>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</si>
  <si>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</si>
  <si>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</si>
  <si>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</si>
  <si>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</si>
  <si>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</si>
  <si>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</si>
  <si>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</si>
  <si>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</si>
  <si>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</si>
  <si>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</si>
  <si>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</si>
  <si>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</si>
  <si>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</si>
  <si>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</si>
  <si>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</si>
  <si>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</si>
  <si>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</si>
  <si>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</si>
  <si>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651</t>
  </si>
  <si>
    <t>沧源佤族自治县地方产业发展服务中心</t>
  </si>
  <si>
    <t>651001</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</si>
  <si>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</si>
  <si>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</si>
  <si>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</si>
  <si>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</si>
  <si>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</si>
  <si>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</si>
  <si>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</si>
  <si>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</si>
  <si>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</si>
  <si>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</si>
  <si>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</si>
  <si>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</si>
  <si>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</si>
  <si>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</si>
  <si>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20103</t>
  </si>
  <si>
    <t>政府办公厅（室）及相关机构事务</t>
  </si>
  <si>
    <t>2010399</t>
  </si>
  <si>
    <t>其他政府办公厅（室）及相关机构事务支出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</si>
  <si>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</si>
  <si>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</si>
  <si>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</si>
  <si>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</si>
  <si>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</si>
  <si>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</si>
  <si>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</si>
  <si>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</si>
  <si>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</si>
  <si>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</si>
  <si>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</si>
  <si>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</si>
  <si>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</si>
  <si>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</si>
  <si>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2101199</t>
  </si>
  <si>
    <t>其他行政事业单位医疗支出</t>
  </si>
  <si>
    <t>213</t>
  </si>
  <si>
    <t>农林水支出</t>
  </si>
  <si>
    <t>21301</t>
  </si>
  <si>
    <t>农业农村</t>
  </si>
  <si>
    <t>2130104</t>
  </si>
  <si>
    <t>事业运行</t>
  </si>
  <si>
    <t>2130122</t>
  </si>
  <si>
    <t>农业生产发展</t>
  </si>
  <si>
    <t>2130199</t>
  </si>
  <si>
    <t>其他农业农村支出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</si>
  <si>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</si>
  <si>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</si>
  <si>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</si>
  <si>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</si>
  <si>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</si>
  <si>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</si>
  <si>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</si>
  <si>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</si>
  <si>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</si>
  <si>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</si>
  <si>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</si>
  <si>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</si>
  <si>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</si>
  <si>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</si>
  <si>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</si>
  <si>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</si>
  <si>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</si>
  <si>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</si>
  <si>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</si>
  <si>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</si>
  <si>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</si>
  <si>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</si>
  <si>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</si>
  <si>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</si>
  <si>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</si>
  <si>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</si>
  <si>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</si>
  <si>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</si>
  <si>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</si>
  <si>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</si>
  <si>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</si>
  <si>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</si>
  <si>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</si>
  <si>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</si>
  <si>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</si>
  <si>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</si>
  <si>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</si>
  <si>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</si>
  <si>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</si>
  <si>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</si>
  <si>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</si>
  <si>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</si>
  <si>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</si>
  <si>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</si>
  <si>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</si>
  <si>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</si>
  <si>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</si>
  <si>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</si>
  <si>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</si>
  <si>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</si>
  <si>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</si>
  <si>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</si>
  <si>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</si>
  <si>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</si>
  <si>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</si>
  <si>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</si>
  <si>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</si>
  <si>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</si>
  <si>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</si>
  <si>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</si>
  <si>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</si>
  <si>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</si>
  <si>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</si>
  <si>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</si>
  <si>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</si>
  <si>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</si>
  <si>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</si>
  <si>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</si>
  <si>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</si>
  <si>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</si>
  <si>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</si>
  <si>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</si>
  <si>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</si>
  <si>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</si>
  <si>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</si>
  <si>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</si>
  <si>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</si>
  <si>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</si>
  <si>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</si>
  <si>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</si>
  <si>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</si>
  <si>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</si>
  <si>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</si>
  <si>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</si>
  <si>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</si>
  <si>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530927210000000001979</t>
  </si>
  <si>
    <t>事业人员支出工资</t>
  </si>
  <si>
    <t>30101</t>
  </si>
  <si>
    <t>基本工资</t>
  </si>
  <si>
    <t>30102</t>
  </si>
  <si>
    <t>津贴补贴</t>
  </si>
  <si>
    <t>30107</t>
  </si>
  <si>
    <t>绩效工资</t>
  </si>
  <si>
    <t>530927231100001407919</t>
  </si>
  <si>
    <t>绩效工资（2017年提高标准部分）</t>
  </si>
  <si>
    <t>530927210000000001980</t>
  </si>
  <si>
    <t>社会保障缴费</t>
  </si>
  <si>
    <t>30108</t>
  </si>
  <si>
    <t>机关事业单位基本养老保险缴费</t>
  </si>
  <si>
    <t>2101101</t>
  </si>
  <si>
    <t>行政单位医疗</t>
  </si>
  <si>
    <t>30110</t>
  </si>
  <si>
    <t>职工基本医疗保险缴费</t>
  </si>
  <si>
    <t>30112</t>
  </si>
  <si>
    <t>其他社会保障缴费</t>
  </si>
  <si>
    <t>530927210000000001981</t>
  </si>
  <si>
    <t>30113</t>
  </si>
  <si>
    <t>530927210000000001984</t>
  </si>
  <si>
    <t>一般公用经费</t>
  </si>
  <si>
    <t>30201</t>
  </si>
  <si>
    <t>办公费</t>
  </si>
  <si>
    <t>30205</t>
  </si>
  <si>
    <t>水费</t>
  </si>
  <si>
    <t>30211</t>
  </si>
  <si>
    <t>差旅费</t>
  </si>
  <si>
    <t>530927241100002324654</t>
  </si>
  <si>
    <t>公务接待费（公用经费）</t>
  </si>
  <si>
    <t>30217</t>
  </si>
  <si>
    <t>30206</t>
  </si>
  <si>
    <t>电费</t>
  </si>
  <si>
    <t>530927221100000249497</t>
  </si>
  <si>
    <t>工会经费</t>
  </si>
  <si>
    <t>30228</t>
  </si>
  <si>
    <t>530927210000000001982</t>
  </si>
  <si>
    <t>离退休费</t>
  </si>
  <si>
    <t>30302</t>
  </si>
  <si>
    <t>退休费</t>
  </si>
  <si>
    <t>预算05-1表</t>
  </si>
  <si>
    <t>项目分类</t>
  </si>
  <si>
    <t>项目单位</t>
  </si>
  <si>
    <t>经济科目编码</t>
  </si>
  <si>
    <t>经济科目名称</t>
  </si>
  <si>
    <t>本年拨款</t>
  </si>
  <si>
    <t>其中：本次下达</t>
  </si>
  <si>
    <t>茶叶会展经费</t>
  </si>
  <si>
    <t>专项业务类</t>
  </si>
  <si>
    <t>530927210000000002030</t>
  </si>
  <si>
    <t>30239</t>
  </si>
  <si>
    <t>其他交通费用</t>
  </si>
  <si>
    <t>烤烟生产工作绩效奖励资金</t>
  </si>
  <si>
    <t>事业发展类</t>
  </si>
  <si>
    <t>530927251100003873223</t>
  </si>
  <si>
    <t>其他收入资金</t>
  </si>
  <si>
    <t>530927221100001623469</t>
  </si>
  <si>
    <t>预算05-2表</t>
  </si>
  <si>
    <t>单位名称、项目名称</t>
  </si>
  <si>
    <t>项目年度绩效目标</t>
  </si>
  <si>
    <t>一级指标</t>
  </si>
  <si>
    <t>二级指标</t>
  </si>
  <si>
    <t>三级指标</t>
  </si>
  <si>
    <t>指标性质</t>
  </si>
  <si>
    <t>指标值</t>
  </si>
  <si>
    <t>度量单位</t>
  </si>
  <si>
    <t>指标属性</t>
  </si>
  <si>
    <t>指标内容</t>
  </si>
  <si>
    <t>加强宣传推介，以会展营销为重点。开展全方位的品牌宣传，在电视、网络、机场、县内主要路口、宾馆、景区景点等场所推出广告，让“65里林间茶”“佤山映象”品牌形象无处不在；采取县政府、县产业中心组团等形式，组织企业、合作社积极参加国内各种茶叶会展7场次以上，努力向外地重点茶叶市场进军开拓市场。支持企业建设全国性销售网络，在天猫、京东、手机惠农、阿里巴巴等大型电商或跨境电商平台，开设线上线下营销全面推进。支持企业走向世界，沿着“一带一路”开拓国际市场。</t>
  </si>
  <si>
    <t>产出指标</t>
  </si>
  <si>
    <t>数量指标</t>
  </si>
  <si>
    <t>茶叶会展场次</t>
  </si>
  <si>
    <t>&gt;=</t>
  </si>
  <si>
    <t>次</t>
  </si>
  <si>
    <t>定量指标</t>
  </si>
  <si>
    <t>反映茶叶会展场次</t>
  </si>
  <si>
    <t>参展人数</t>
  </si>
  <si>
    <t>30</t>
  </si>
  <si>
    <t>人/人次</t>
  </si>
  <si>
    <t>反映参展人数</t>
  </si>
  <si>
    <t>质量指标</t>
  </si>
  <si>
    <t>参加茶博会活动完成率</t>
  </si>
  <si>
    <t>90</t>
  </si>
  <si>
    <t>%</t>
  </si>
  <si>
    <t>反映参加茶博会活动完成率</t>
  </si>
  <si>
    <t>时效指标</t>
  </si>
  <si>
    <t>生产周期</t>
  </si>
  <si>
    <t>1年</t>
  </si>
  <si>
    <t>年</t>
  </si>
  <si>
    <t>反映生产周期</t>
  </si>
  <si>
    <t>成本指标</t>
  </si>
  <si>
    <t>经济成本指标</t>
  </si>
  <si>
    <t>20</t>
  </si>
  <si>
    <t>万元</t>
  </si>
  <si>
    <t>反映茶叶会展经费</t>
  </si>
  <si>
    <t>效益指标</t>
  </si>
  <si>
    <t>经济效益</t>
  </si>
  <si>
    <t>实现综合产值和促进增收</t>
  </si>
  <si>
    <t>=</t>
  </si>
  <si>
    <t>增收90%</t>
  </si>
  <si>
    <t>反映实现综合产值和促进增收</t>
  </si>
  <si>
    <t>社会效益</t>
  </si>
  <si>
    <t>促进全县茶农增收</t>
  </si>
  <si>
    <t>90%</t>
  </si>
  <si>
    <t>定性指标</t>
  </si>
  <si>
    <t>反映带动全县茶农发展好产业</t>
  </si>
  <si>
    <t>生态效益</t>
  </si>
  <si>
    <t>推广绿色生态茶叶</t>
  </si>
  <si>
    <t>反映推广绿色生态茶叶</t>
  </si>
  <si>
    <t>可持续影响</t>
  </si>
  <si>
    <t>实现健康可持续发展</t>
  </si>
  <si>
    <t>持续发展90%</t>
  </si>
  <si>
    <t>反映实现健康可持续发展</t>
  </si>
  <si>
    <t>满意度指标</t>
  </si>
  <si>
    <t>服务对象满意度</t>
  </si>
  <si>
    <t>群众满意度</t>
  </si>
  <si>
    <t>95%</t>
  </si>
  <si>
    <t>反映群众满意度</t>
  </si>
  <si>
    <t>以习近平新时代中国特色社会主义思想为指导，深入贯彻落实党的二十大精神和党的二十届二中、三中全会精神，坚持稳中求进工作总基调，聚焦稳烟区稳烟农、提质量稳供应、转方式促变革，将沧源烟叶打造成为卷烟工业企业高质量发展不可或缺的原料基地，成为农民增收、财政增收的重要渠道，成为乡村振兴的重要支柱产业，成为推动新时代沧源农业现代化建设的精品、标杆和示范。根据《中共沧源佤族自治县委办公室 沧源佤族自治县人民政府办公室关于印发＜沧源佤族自治县烤烟生产绩效考核奖励办法＞的通知》（沧办发〔2024〕13号）文件要求和全县2024年烤烟收购工作会议精神，按时按质完成县委、县政府下达的全县年度烤烟种植任务，收购量达到年初制定目标，分别给予县地方产业发展服务中心、县气象局、岩帅镇、勐省镇、糯良乡、勐来乡、勐角民族乡、勐董镇和500亩以上重点植烟村进行奖励，全县2024年度烤烟生产绩效奖励需奖励资金440.50万元，申请用于全县2025年烤烟生产工作、基础设施投入、土地流转、工作协调经费等。紧紧围绕“品质特色突出、工业需求旺盛、烟农荷包鼓鼓、运行规范高效”发展目标，强化烟叶生产管理人员、技术人员和烟农三支队伍建设和培训管理，夯实烟叶生产管理基础；强化烟叶生产过程管理，围绕提高单产，以市、县生产技术标准为蓝本，分类指导烟农抓好整地理墒、大田移栽和栽后水肥管理、查塘补缺、揭膜培土等栽后管理工作，全力以赴抓好科学追肥、病虫害综合防治等大田管理工作，助推烟叶生产整体水平有力提升；强化专业化烘烤的组织管理，提升专业化烘烤管理水平；强化专业化分级的组织管理，提升专业化分级管理水平；强化专业化服务的组织管理，加大关键环节适用、先进、智能设备的引进力度，提升全程机械化作业水平。到2025年，全县种植烤烟规模2.8万亩，收购烟叶总量7万担，实现烟农收入11699万元以上，上缴烟叶税2573万元以上。（备注：烟草属于国家专卖，年度生产计划严格按照省、市下达计划任务执行。）</t>
  </si>
  <si>
    <t>烤烟收购总量</t>
  </si>
  <si>
    <t>7万担</t>
  </si>
  <si>
    <t>反映收购烟叶总量≥7万担</t>
  </si>
  <si>
    <t>烤烟种植面积</t>
  </si>
  <si>
    <t>2.8万亩</t>
  </si>
  <si>
    <t>万亩</t>
  </si>
  <si>
    <t>反映烤烟种植面积≥2.8万</t>
  </si>
  <si>
    <t>上等烟比例</t>
  </si>
  <si>
    <t>70%</t>
  </si>
  <si>
    <t>反映上等烟比例≥70%</t>
  </si>
  <si>
    <t>&lt;</t>
  </si>
  <si>
    <t>440.5万元</t>
  </si>
  <si>
    <t>反映经济成本指标</t>
  </si>
  <si>
    <t>实现烟农收入</t>
  </si>
  <si>
    <t>11699元</t>
  </si>
  <si>
    <t>元</t>
  </si>
  <si>
    <t>反映实现烟农收入</t>
  </si>
  <si>
    <t>全县烟农收入增幅</t>
  </si>
  <si>
    <t>&lt;=</t>
  </si>
  <si>
    <t>4.68%</t>
  </si>
  <si>
    <t>反映全县烟农收入增幅</t>
  </si>
  <si>
    <t>烤烟产业带动群众发展户数</t>
  </si>
  <si>
    <t>2300户</t>
  </si>
  <si>
    <t>户</t>
  </si>
  <si>
    <t>反映烤烟产业带动群众发展户数</t>
  </si>
  <si>
    <t>核心烟区烤烟亩产量</t>
  </si>
  <si>
    <t>2.5</t>
  </si>
  <si>
    <t>亩</t>
  </si>
  <si>
    <t>反映核心烟区烤烟亩产量≥2.5担/亩</t>
  </si>
  <si>
    <t>核心烟区烟叶均价达</t>
  </si>
  <si>
    <t>33.42</t>
  </si>
  <si>
    <t>反映核心烟区烟叶均价达≤33.42元/公斤</t>
  </si>
  <si>
    <t>推广生物质燃料烘烤率</t>
  </si>
  <si>
    <t>100%</t>
  </si>
  <si>
    <t>反映推广生物质燃料烘烤率</t>
  </si>
  <si>
    <t>烤烟产业稳固持续发展</t>
  </si>
  <si>
    <t>持续</t>
  </si>
  <si>
    <t>反映烤烟产业稳固持续发展</t>
  </si>
  <si>
    <t>烟区群众满意度达</t>
  </si>
  <si>
    <t>反映烟区群众满意度达≥90%</t>
  </si>
  <si>
    <t>认真贯彻落实《沧源佤族自治县蜜蜂产业“十四五”发展规划（2021—2025年）》等文件精神及要求，坚持以习近平新时代中国特色社会主义思想为指导，按照“科技化、标准化、产业化、市场化、高瑞化、国际化”的理念，以实现共同富裕为目标，以“黑蜜之都”为定位，以“沧源黑蜜”为地理标志和核心，带动周边县(区)、辐射境内外地区，切实把蜜锋产业作为落实习近平生态文明思想和重要回信精神的示范产业、标杆产业、“新兴特色产业”，做强做大做优蜜蜂材产业，将蜜蜂产业培育成富民强县的重要支柱产业。加快蜜蜂产业科技文化示范园建设，以园区建设加快推进产业发展；坚持走“蜂业+”发展模式，实现三产深度融合发展。</t>
  </si>
  <si>
    <t>建立沧源黑蜜品质定级评价方法</t>
  </si>
  <si>
    <t>1套</t>
  </si>
  <si>
    <t>套</t>
  </si>
  <si>
    <t>认真贯彻落实《沧源佤族自治县蜜蜂产业“十四五”发展规划（2021—2025年）》等文件精神及要求，坚持以习近平斯时代中国特色杜会主义思想为指导，按照“科技化、标准化、产业化、市场化、高瑞化、国际化”的理念，以实现共同富裕为目标，以“黑蜜之都”为定位，以“沧源黑蜜”为地理标志和核心，带动周边县(区)、辐射境内外地区，切实把蜜锋产业作为落实习近平总书记生态文明思想和重要回信精神的示范产业、标杆产业、“新兴特色产业”，做强做大做优蜜蜂材产业，将蜜蜂产业培育成富民强县的重要支柱产业。加快蜜蜂产业科技文化示范园建设，以园区建设加快推进产业发展；坚持走“蜂业+”发展模式，实现三产深度融合发展。</t>
  </si>
  <si>
    <t>出版发行养蜂技术图文手册</t>
  </si>
  <si>
    <t>反映出版发行养蜂技术图文手册</t>
  </si>
  <si>
    <t>新建示范蜂场建设数量</t>
  </si>
  <si>
    <t>2个</t>
  </si>
  <si>
    <t>个</t>
  </si>
  <si>
    <t>反映新建示范蜂场建设数量</t>
  </si>
  <si>
    <t>单位自有资金</t>
  </si>
  <si>
    <t>664.3万元</t>
  </si>
  <si>
    <t>反映单位自有资金</t>
  </si>
  <si>
    <t>开展养殖技术培训</t>
  </si>
  <si>
    <t>4期</t>
  </si>
  <si>
    <t>期</t>
  </si>
  <si>
    <t>反映开展养殖技术培训</t>
  </si>
  <si>
    <t>制定大蜡螟防控技术方案</t>
  </si>
  <si>
    <t>反映制定大蜡螟防控技术方案</t>
  </si>
  <si>
    <t>项目验收合格率</t>
  </si>
  <si>
    <t>反映项目验收合格率</t>
  </si>
  <si>
    <t>拨付自有资金到位率</t>
  </si>
  <si>
    <t>反映拨付自有资金到位率</t>
  </si>
  <si>
    <t>资金支付及时率</t>
  </si>
  <si>
    <t>反映资金支付及时率</t>
  </si>
  <si>
    <t>工作完成及时率</t>
  </si>
  <si>
    <t>反映工作完成及时率</t>
  </si>
  <si>
    <t>沧源蜜蜂产业综合产值同比增加</t>
  </si>
  <si>
    <t>10%</t>
  </si>
  <si>
    <t>反映沧源蜜蜂产业综合产值同比增加</t>
  </si>
  <si>
    <t>项目覆盖人数</t>
  </si>
  <si>
    <t>100人</t>
  </si>
  <si>
    <t>人</t>
  </si>
  <si>
    <t>反映项目覆盖人数</t>
  </si>
  <si>
    <t>单位资金合理化</t>
  </si>
  <si>
    <t>100</t>
  </si>
  <si>
    <t>反映单位资金合理化</t>
  </si>
  <si>
    <t>部门满意</t>
  </si>
  <si>
    <t>反映部门满意</t>
  </si>
  <si>
    <t>预算06表</t>
  </si>
  <si>
    <t>政府性基金预算支出预算表</t>
  </si>
  <si>
    <t>单位名称：临沧市发展和改革委员会</t>
  </si>
  <si>
    <t>本年政府性基金预算支出</t>
  </si>
  <si>
    <r>
      <rPr>
        <sz val="9"/>
        <color rgb="FF000000"/>
        <rFont val="宋体"/>
        <charset val="134"/>
      </rPr>
      <t>备注：</t>
    </r>
    <r>
      <rPr>
        <sz val="9"/>
        <color rgb="FF000000"/>
        <rFont val="Microsoft YaHei UI"/>
        <charset val="134"/>
      </rPr>
      <t>2025</t>
    </r>
    <r>
      <rPr>
        <sz val="9"/>
        <color rgb="FF000000"/>
        <rFont val="宋体"/>
        <charset val="134"/>
      </rPr>
      <t>年本单位无相关预算数据，故公开表格为空表。</t>
    </r>
  </si>
  <si>
    <t>预算07表</t>
  </si>
  <si>
    <t>预算项目</t>
  </si>
  <si>
    <t>采购项目</t>
  </si>
  <si>
    <t>采购目录</t>
  </si>
  <si>
    <t>计量
单位</t>
  </si>
  <si>
    <t>数量</t>
  </si>
  <si>
    <t>面向中小企业预留资金</t>
  </si>
  <si>
    <t>政府性
基金</t>
  </si>
  <si>
    <t>国有资本经营收益</t>
  </si>
  <si>
    <t>财政专户管理的收入</t>
  </si>
  <si>
    <t>预算08表</t>
  </si>
  <si>
    <t>政府购买服务项目</t>
  </si>
  <si>
    <t>政府购买服务目录</t>
  </si>
  <si>
    <t>预算09-1表</t>
  </si>
  <si>
    <t>单位名称（项目）</t>
  </si>
  <si>
    <t>地区</t>
  </si>
  <si>
    <t>政府性基金</t>
  </si>
  <si>
    <t>-</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</si>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</sst>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9"/>
      <color rgb="FF000000"/>
      <name val="Microsoft YaHei UI"/>
      <charset val="134"/>
    </font>
    <font>
      <sz val="9"/>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22"/>
      <name val="方正小标宋简体"/>
      <charset val="134"/>
    </font>
    <font>
      <sz val="10"/>
      <color rgb="FFFFFFFF"/>
      <name val="宋体"/>
      <charset val="134"/>
    </font>
    <font>
      <b/>
      <sz val="21"/>
      <color rgb="FF000000"/>
      <name val="宋体"/>
      <charset val="134"/>
    </font>
    <font>
      <sz val="10"/>
      <color theme="1"/>
      <name val="宋体"/>
      <charset val="134"/>
    </font>
    <font>
      <sz val="11"/>
      <color theme="1"/>
      <name val="宋体"/>
      <charset val="134"/>
    </font>
    <font>
      <sz val="11.25"/>
      <color rgb="FF000000"/>
      <name val="宋体"/>
      <charset val="134"/>
    </font>
    <font>
      <sz val="12"/>
      <color theme="1"/>
      <name val="宋体"/>
      <charset val="134"/>
    </font>
    <font>
      <sz val="12"/>
      <color rgb="FF000000"/>
      <name val="宋体"/>
      <charset val="134"/>
    </font>
    <font>
      <sz val="9"/>
      <color theme="1"/>
      <name val="宋体"/>
      <charset val="134"/>
    </font>
    <font>
      <sz val="21"/>
      <color rgb="FF000000"/>
      <name val="宋体"/>
      <charset val="134"/>
    </font>
    <font>
      <sz val="20"/>
      <color rgb="FF000000"/>
      <name val="宋体"/>
      <charset val="134"/>
    </font>
    <font>
      <b/>
      <sz val="10"/>
      <color rgb="FF000000"/>
      <name val="宋体"/>
      <charset val="134"/>
    </font>
    <font>
      <sz val="1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7" fillId="0" borderId="0" applyNumberFormat="0" applyFill="0" applyBorder="0" applyAlignment="0" applyProtection="0">
      <alignment vertical="center"/>
    </xf>
    <xf numFmtId="0" fontId="38" fillId="4" borderId="17" applyNumberFormat="0" applyAlignment="0" applyProtection="0">
      <alignment vertical="center"/>
    </xf>
    <xf numFmtId="0" fontId="39" fillId="5" borderId="18" applyNumberFormat="0" applyAlignment="0" applyProtection="0">
      <alignment vertical="center"/>
    </xf>
    <xf numFmtId="0" fontId="40" fillId="5" borderId="17" applyNumberFormat="0" applyAlignment="0" applyProtection="0">
      <alignment vertical="center"/>
    </xf>
    <xf numFmtId="0" fontId="41" fillId="6" borderId="19" applyNumberFormat="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211">
    <xf numFmtId="0" fontId="0" fillId="0" borderId="0" xfId="0" applyFont="1">
      <alignment vertical="top"/>
      <protection locked="0"/>
    </xf>
    <xf numFmtId="0" fontId="1" fillId="0" borderId="0" xfId="0" applyFont="1" applyAlignment="1">
      <alignment vertical="center"/>
      <protection locked="0"/>
    </xf>
    <xf numFmtId="49" fontId="2" fillId="0" borderId="0" xfId="0" applyNumberFormat="1" applyFont="1" applyAlignment="1" applyProtection="1">
      <alignment vertical="center"/>
    </xf>
    <xf numFmtId="0" fontId="2" fillId="0" borderId="0" xfId="0" applyFont="1" applyAlignment="1" applyProtection="1">
      <alignment vertical="center"/>
    </xf>
    <xf numFmtId="0" fontId="2" fillId="0" borderId="0" xfId="0" applyFont="1" applyAlignment="1">
      <alignment horizontal="righ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lignment horizontal="left" vertical="center"/>
      <protection locked="0"/>
    </xf>
    <xf numFmtId="0" fontId="6" fillId="0" borderId="0" xfId="0" applyFont="1" applyAlignment="1" applyProtection="1">
      <alignment horizontal="left" vertical="center"/>
    </xf>
    <xf numFmtId="0" fontId="6"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7" xfId="0" applyFont="1" applyBorder="1" applyAlignment="1">
      <alignment horizontal="center" vertical="center"/>
      <protection locked="0"/>
    </xf>
    <xf numFmtId="0" fontId="5" fillId="0" borderId="7" xfId="0" applyFont="1" applyBorder="1" applyAlignment="1">
      <alignment horizontal="left" vertical="center" wrapText="1"/>
      <protection locked="0"/>
    </xf>
    <xf numFmtId="0" fontId="5" fillId="0" borderId="7" xfId="0" applyFont="1" applyBorder="1" applyAlignment="1">
      <alignment horizontal="left" vertical="center"/>
      <protection locked="0"/>
    </xf>
    <xf numFmtId="176" fontId="7" fillId="0" borderId="7" xfId="0" applyNumberFormat="1" applyFont="1" applyBorder="1" applyAlignment="1">
      <alignment horizontal="right" vertical="center"/>
      <protection locked="0"/>
    </xf>
    <xf numFmtId="0" fontId="5" fillId="0" borderId="7" xfId="0" applyFont="1" applyBorder="1" applyAlignment="1">
      <alignment horizontal="left" vertical="center" wrapText="1" indent="1"/>
      <protection locked="0"/>
    </xf>
    <xf numFmtId="49" fontId="7" fillId="0" borderId="7" xfId="50" applyNumberFormat="1" applyFont="1" applyBorder="1" applyProtection="1">
      <alignment horizontal="left" vertical="center" wrapText="1"/>
      <protection locked="0"/>
    </xf>
    <xf numFmtId="0" fontId="5" fillId="0" borderId="2" xfId="0" applyFont="1" applyBorder="1" applyAlignment="1">
      <alignment horizontal="center" vertical="center" wrapText="1"/>
      <protection locked="0"/>
    </xf>
    <xf numFmtId="0" fontId="5" fillId="0" borderId="3" xfId="0" applyFont="1" applyBorder="1" applyAlignment="1">
      <alignment horizontal="left" vertical="center" wrapText="1"/>
      <protection locked="0"/>
    </xf>
    <xf numFmtId="0" fontId="5" fillId="0" borderId="4" xfId="0" applyFont="1" applyBorder="1" applyAlignment="1">
      <alignment horizontal="left" vertical="center" wrapText="1"/>
      <protection locked="0"/>
    </xf>
    <xf numFmtId="0" fontId="5" fillId="0" borderId="0" xfId="0" applyFont="1">
      <alignment vertical="top"/>
      <protection locked="0"/>
    </xf>
    <xf numFmtId="49" fontId="2" fillId="0" borderId="0" xfId="0" applyNumberFormat="1" applyFont="1" applyAlignment="1" applyProtection="1"/>
    <xf numFmtId="0" fontId="2" fillId="0" borderId="0" xfId="0" applyFont="1" applyAlignment="1" applyProtection="1"/>
    <xf numFmtId="0" fontId="6" fillId="0" borderId="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5" fillId="0" borderId="7" xfId="0" applyFont="1" applyBorder="1" applyAlignment="1" applyProtection="1">
      <alignment horizontal="left" vertical="center" wrapText="1"/>
    </xf>
    <xf numFmtId="0" fontId="2" fillId="0" borderId="2" xfId="0" applyFont="1" applyBorder="1" applyAlignment="1">
      <alignment horizontal="center" vertical="center" wrapText="1"/>
      <protection locked="0"/>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Alignment="1">
      <alignment horizontal="right" vertical="center"/>
      <protection locked="0"/>
    </xf>
    <xf numFmtId="0" fontId="5" fillId="0" borderId="0" xfId="0" applyFont="1" applyAlignment="1" applyProtection="1">
      <alignment horizontal="right" vertical="center"/>
    </xf>
    <xf numFmtId="0" fontId="3" fillId="0" borderId="0" xfId="0" applyFont="1" applyAlignment="1" applyProtection="1">
      <alignment horizontal="center" vertical="center" wrapText="1"/>
    </xf>
    <xf numFmtId="0" fontId="5" fillId="0" borderId="0" xfId="0" applyFont="1" applyAlignment="1" applyProtection="1">
      <alignment horizontal="left" vertical="center"/>
    </xf>
    <xf numFmtId="0" fontId="2" fillId="0" borderId="0" xfId="0" applyFont="1" applyAlignment="1" applyProtection="1">
      <alignment horizontal="right"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0" borderId="7" xfId="0" applyFont="1" applyBorder="1" applyAlignment="1" applyProtection="1">
      <alignment vertical="center" wrapText="1"/>
    </xf>
    <xf numFmtId="180" fontId="7" fillId="0" borderId="7" xfId="56" applyNumberFormat="1" applyFont="1" applyBorder="1" applyProtection="1">
      <alignment horizontal="right" vertical="center"/>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4" fillId="0" borderId="0" xfId="0" applyFont="1" applyAlignment="1">
      <alignment horizontal="center" vertical="center"/>
      <protection locked="0"/>
    </xf>
    <xf numFmtId="0" fontId="6" fillId="0" borderId="7" xfId="0" applyFont="1" applyBorder="1" applyAlignment="1">
      <alignment horizontal="center" vertical="center"/>
      <protection locked="0"/>
    </xf>
    <xf numFmtId="0" fontId="5" fillId="0" borderId="7" xfId="0" applyFont="1" applyBorder="1" applyAlignment="1" applyProtection="1">
      <alignment horizontal="center" vertical="center" wrapText="1"/>
    </xf>
    <xf numFmtId="0" fontId="5" fillId="0" borderId="7" xfId="0" applyFont="1" applyBorder="1" applyAlignment="1">
      <alignment horizontal="center" vertical="center"/>
      <protection locked="0"/>
    </xf>
    <xf numFmtId="0" fontId="5" fillId="0" borderId="7" xfId="0" applyFont="1" applyBorder="1" applyAlignment="1">
      <alignment horizontal="center" vertical="center" wrapText="1"/>
      <protection locked="0"/>
    </xf>
    <xf numFmtId="0" fontId="2" fillId="0" borderId="0" xfId="0" applyFont="1" applyAlignment="1" applyProtection="1">
      <alignment horizontal="right" vertical="center"/>
    </xf>
    <xf numFmtId="0" fontId="8" fillId="0" borderId="0" xfId="0" applyFont="1" applyAlignment="1">
      <alignment horizontal="center" vertical="center" wrapText="1"/>
      <protection locked="0"/>
    </xf>
    <xf numFmtId="0" fontId="5" fillId="0" borderId="0" xfId="0" applyFont="1" applyAlignment="1" applyProtection="1">
      <alignment horizontal="left" vertical="center" wrapText="1"/>
    </xf>
    <xf numFmtId="0" fontId="6" fillId="0" borderId="0" xfId="0" applyFont="1" applyAlignment="1" applyProtection="1">
      <alignment wrapText="1"/>
    </xf>
    <xf numFmtId="0" fontId="2" fillId="0" borderId="0" xfId="0" applyFont="1" applyAlignment="1" applyProtection="1">
      <alignment horizontal="right" wrapText="1"/>
    </xf>
    <xf numFmtId="0" fontId="2" fillId="0" borderId="0" xfId="0" applyFont="1" applyAlignment="1" applyProtection="1">
      <alignment wrapText="1"/>
    </xf>
    <xf numFmtId="0" fontId="5" fillId="0" borderId="0" xfId="0" applyFont="1" applyAlignment="1">
      <alignment horizontal="right"/>
      <protection locked="0"/>
    </xf>
    <xf numFmtId="0" fontId="6" fillId="0" borderId="3" xfId="0" applyFont="1" applyBorder="1" applyAlignment="1">
      <alignment horizontal="center" vertical="center"/>
      <protection locked="0"/>
    </xf>
    <xf numFmtId="0" fontId="6" fillId="0" borderId="8"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2" fillId="0" borderId="0" xfId="0" applyFont="1" applyAlignment="1">
      <protection locked="0"/>
    </xf>
    <xf numFmtId="0" fontId="5" fillId="0" borderId="0" xfId="0" applyFont="1" applyAlignment="1">
      <alignment vertical="top" wrapText="1"/>
      <protection locked="0"/>
    </xf>
    <xf numFmtId="0" fontId="4" fillId="0" borderId="0" xfId="0" applyFont="1" applyAlignment="1" applyProtection="1">
      <alignment horizontal="center" vertical="center" wrapText="1"/>
    </xf>
    <xf numFmtId="0" fontId="4" fillId="0" borderId="0" xfId="0" applyFont="1" applyAlignment="1">
      <alignment horizontal="center" vertical="center" wrapText="1"/>
      <protection locked="0"/>
    </xf>
    <xf numFmtId="0" fontId="6" fillId="0" borderId="0" xfId="0" applyFont="1" applyAlignment="1">
      <protection locked="0"/>
    </xf>
    <xf numFmtId="0" fontId="6" fillId="0" borderId="9" xfId="0" applyFont="1" applyBorder="1" applyAlignment="1" applyProtection="1">
      <alignment horizontal="center" vertical="center" wrapText="1"/>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10" xfId="0" applyFont="1" applyBorder="1" applyAlignment="1" applyProtection="1">
      <alignment horizontal="center" vertical="center" wrapText="1"/>
    </xf>
    <xf numFmtId="0" fontId="6" fillId="0" borderId="10" xfId="0" applyFont="1" applyBorder="1" applyAlignment="1">
      <alignment horizontal="center" vertical="center" wrapText="1"/>
      <protection locked="0"/>
    </xf>
    <xf numFmtId="0" fontId="6" fillId="0" borderId="11" xfId="0" applyFont="1" applyBorder="1" applyAlignment="1" applyProtection="1">
      <alignment horizontal="center" vertical="center" wrapText="1"/>
    </xf>
    <xf numFmtId="0" fontId="6" fillId="0" borderId="11" xfId="0" applyFont="1" applyBorder="1" applyAlignment="1">
      <alignment horizontal="center" vertical="center" wrapText="1"/>
      <protection locked="0"/>
    </xf>
    <xf numFmtId="3" fontId="6" fillId="0" borderId="6" xfId="0" applyNumberFormat="1"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1" xfId="0" applyFont="1" applyBorder="1" applyAlignment="1">
      <alignment horizontal="left" vertical="center" wrapText="1"/>
      <protection locked="0"/>
    </xf>
    <xf numFmtId="0" fontId="5" fillId="0" borderId="12" xfId="0" applyFont="1" applyBorder="1" applyAlignment="1" applyProtection="1">
      <alignment horizontal="center" vertical="center"/>
    </xf>
    <xf numFmtId="0" fontId="5" fillId="0" borderId="13" xfId="0" applyFont="1" applyBorder="1" applyAlignment="1" applyProtection="1">
      <alignment horizontal="left" vertical="center"/>
    </xf>
    <xf numFmtId="0" fontId="5" fillId="0" borderId="13" xfId="0" applyFont="1" applyBorder="1" applyAlignment="1">
      <alignment horizontal="left" vertical="center"/>
      <protection locked="0"/>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wrapText="1"/>
      <protection locked="0"/>
    </xf>
    <xf numFmtId="0" fontId="6" fillId="0" borderId="13" xfId="0" applyFont="1" applyBorder="1" applyAlignment="1" applyProtection="1">
      <alignment horizontal="center" vertical="center" wrapText="1"/>
    </xf>
    <xf numFmtId="0" fontId="6" fillId="0" borderId="13" xfId="0" applyFont="1" applyBorder="1" applyAlignment="1">
      <alignment horizontal="center" vertical="center"/>
      <protection locked="0"/>
    </xf>
    <xf numFmtId="0" fontId="6" fillId="0" borderId="13" xfId="0" applyFont="1" applyBorder="1" applyAlignment="1">
      <alignment horizontal="center" vertical="center" wrapText="1"/>
      <protection locked="0"/>
    </xf>
    <xf numFmtId="0" fontId="6" fillId="0" borderId="7" xfId="0" applyFont="1" applyBorder="1" applyAlignment="1">
      <alignment horizontal="center" vertical="center" wrapText="1"/>
      <protection locked="0"/>
    </xf>
    <xf numFmtId="0" fontId="6" fillId="0" borderId="0" xfId="0" applyFont="1" applyAlignment="1" applyProtection="1"/>
    <xf numFmtId="0" fontId="6" fillId="0" borderId="11" xfId="0" applyFont="1" applyBorder="1" applyAlignment="1" applyProtection="1">
      <alignment horizontal="center" vertical="center"/>
    </xf>
    <xf numFmtId="0" fontId="6" fillId="0" borderId="11" xfId="0" applyFont="1" applyBorder="1" applyAlignment="1">
      <alignment horizontal="center" vertical="center"/>
      <protection locked="0"/>
    </xf>
    <xf numFmtId="0" fontId="5" fillId="0" borderId="11" xfId="0" applyFont="1" applyBorder="1" applyAlignment="1" applyProtection="1">
      <alignment horizontal="right" vertical="center"/>
    </xf>
    <xf numFmtId="3" fontId="5" fillId="0" borderId="11" xfId="0" applyNumberFormat="1" applyFont="1" applyBorder="1" applyAlignment="1" applyProtection="1">
      <alignment horizontal="right" vertical="center"/>
    </xf>
    <xf numFmtId="0" fontId="9" fillId="0" borderId="0" xfId="0" applyFont="1" applyAlignment="1">
      <alignment horizontal="right"/>
      <protection locked="0"/>
    </xf>
    <xf numFmtId="49" fontId="9" fillId="0" borderId="0" xfId="0" applyNumberFormat="1" applyFont="1" applyAlignment="1">
      <protection locked="0"/>
    </xf>
    <xf numFmtId="0" fontId="2" fillId="0" borderId="0" xfId="0" applyFont="1" applyAlignment="1" applyProtection="1">
      <alignment horizontal="right"/>
    </xf>
    <xf numFmtId="0" fontId="3" fillId="0" borderId="0" xfId="0" applyFont="1" applyAlignment="1">
      <alignment horizontal="center" vertical="center" wrapText="1"/>
      <protection locked="0"/>
    </xf>
    <xf numFmtId="0" fontId="10" fillId="0" borderId="0" xfId="0" applyFont="1" applyAlignment="1">
      <alignment horizontal="center" vertical="center" wrapText="1"/>
      <protection locked="0"/>
    </xf>
    <xf numFmtId="0" fontId="10" fillId="0" borderId="0" xfId="0" applyFont="1" applyAlignment="1">
      <alignment horizontal="center" vertical="center"/>
      <protection locked="0"/>
    </xf>
    <xf numFmtId="0" fontId="10" fillId="0" borderId="0" xfId="0" applyFont="1" applyAlignment="1" applyProtection="1">
      <alignment horizontal="center" vertical="center"/>
    </xf>
    <xf numFmtId="0" fontId="6" fillId="0" borderId="1" xfId="0" applyFont="1" applyBorder="1" applyAlignment="1">
      <alignment horizontal="center" vertical="center"/>
      <protection locked="0"/>
    </xf>
    <xf numFmtId="49" fontId="6" fillId="0" borderId="9" xfId="0" applyNumberFormat="1" applyFont="1" applyBorder="1" applyAlignment="1">
      <alignment horizontal="center" vertical="center" wrapText="1"/>
      <protection locked="0"/>
    </xf>
    <xf numFmtId="0" fontId="6" fillId="0" borderId="9" xfId="0" applyFont="1" applyBorder="1" applyAlignment="1">
      <alignment horizontal="center" vertical="center"/>
      <protection locked="0"/>
    </xf>
    <xf numFmtId="0" fontId="6" fillId="0" borderId="6" xfId="0" applyFont="1" applyBorder="1" applyAlignment="1">
      <alignment horizontal="center" vertical="center"/>
      <protection locked="0"/>
    </xf>
    <xf numFmtId="49" fontId="6" fillId="0" borderId="11" xfId="0" applyNumberFormat="1" applyFont="1" applyBorder="1" applyAlignment="1">
      <alignment horizontal="center" vertical="center" wrapText="1"/>
      <protection locked="0"/>
    </xf>
    <xf numFmtId="49" fontId="6" fillId="0" borderId="11" xfId="0" applyNumberFormat="1" applyFont="1" applyBorder="1" applyAlignment="1">
      <alignment horizontal="center" vertical="center"/>
      <protection locked="0"/>
    </xf>
    <xf numFmtId="0" fontId="5" fillId="0" borderId="6" xfId="0" applyFont="1" applyBorder="1" applyAlignment="1">
      <alignment horizontal="left" vertical="center" wrapText="1"/>
      <protection locked="0"/>
    </xf>
    <xf numFmtId="0" fontId="2" fillId="0" borderId="2" xfId="0" applyFont="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center" vertical="center"/>
      <protection locked="0"/>
    </xf>
    <xf numFmtId="3" fontId="6" fillId="0" borderId="7" xfId="0" applyNumberFormat="1" applyFont="1" applyBorder="1" applyAlignment="1" applyProtection="1">
      <alignment horizontal="center" vertical="center"/>
    </xf>
    <xf numFmtId="0" fontId="5" fillId="0" borderId="7"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2"/>
    </xf>
    <xf numFmtId="3" fontId="2" fillId="0" borderId="7" xfId="0" applyNumberFormat="1" applyFont="1" applyBorder="1" applyAlignment="1" applyProtection="1">
      <alignment horizontal="center" vertical="center"/>
    </xf>
    <xf numFmtId="0" fontId="2" fillId="0" borderId="7" xfId="0" applyFont="1" applyBorder="1" applyAlignment="1" applyProtection="1">
      <alignmen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2" xfId="0" applyFont="1" applyBorder="1" applyAlignment="1">
      <alignment horizontal="center" vertical="center" wrapText="1"/>
      <protection locked="0"/>
    </xf>
    <xf numFmtId="0" fontId="6" fillId="0" borderId="5" xfId="0" applyFont="1" applyBorder="1" applyAlignment="1">
      <alignment horizontal="center" vertical="center"/>
      <protection locked="0"/>
    </xf>
    <xf numFmtId="0" fontId="2" fillId="0" borderId="0" xfId="0" applyFont="1">
      <alignment vertical="top"/>
      <protection locked="0"/>
    </xf>
    <xf numFmtId="49" fontId="2" fillId="0" borderId="0" xfId="0" applyNumberFormat="1" applyFont="1" applyAlignment="1">
      <protection locked="0"/>
    </xf>
    <xf numFmtId="0" fontId="3" fillId="0" borderId="0" xfId="0" applyFont="1" applyAlignment="1">
      <alignment horizontal="center" vertical="center"/>
      <protection locked="0"/>
    </xf>
    <xf numFmtId="0" fontId="6" fillId="0" borderId="0" xfId="0" applyFont="1" applyAlignment="1">
      <alignment horizontal="left" vertical="center"/>
      <protection locked="0"/>
    </xf>
    <xf numFmtId="0" fontId="6" fillId="0" borderId="2" xfId="0" applyFont="1" applyBorder="1" applyAlignment="1">
      <alignment horizontal="center" vertical="center"/>
      <protection locked="0"/>
    </xf>
    <xf numFmtId="3" fontId="2" fillId="0" borderId="7" xfId="0" applyNumberFormat="1" applyFont="1" applyBorder="1" applyAlignment="1">
      <alignment horizontal="center" vertical="center"/>
      <protection locked="0"/>
    </xf>
    <xf numFmtId="0" fontId="5" fillId="0" borderId="7" xfId="0" applyFont="1" applyBorder="1" applyAlignment="1" applyProtection="1">
      <alignment horizontal="left" vertical="center"/>
    </xf>
    <xf numFmtId="0" fontId="5" fillId="0" borderId="7" xfId="0" applyFont="1" applyBorder="1" applyAlignment="1" applyProtection="1">
      <alignment horizontal="left" vertical="center" indent="1"/>
    </xf>
    <xf numFmtId="0" fontId="5" fillId="0" borderId="3" xfId="0" applyFont="1" applyBorder="1" applyAlignment="1">
      <alignment horizontal="left" vertical="center"/>
      <protection locked="0"/>
    </xf>
    <xf numFmtId="0" fontId="5" fillId="0" borderId="4" xfId="0" applyFont="1" applyBorder="1" applyAlignment="1">
      <alignment horizontal="left" vertical="center"/>
      <protection locked="0"/>
    </xf>
    <xf numFmtId="0" fontId="6" fillId="0" borderId="4" xfId="0" applyFont="1" applyBorder="1" applyAlignment="1">
      <alignment horizontal="center" vertical="center"/>
      <protection locked="0"/>
    </xf>
    <xf numFmtId="0" fontId="6" fillId="0" borderId="2"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2" fillId="0" borderId="0" xfId="0" applyFont="1" applyAlignment="1" applyProtection="1">
      <alignment horizontal="center"/>
    </xf>
    <xf numFmtId="0" fontId="11" fillId="0" borderId="0" xfId="0" applyFont="1" applyAlignment="1" applyProtection="1">
      <alignment horizontal="center" wrapText="1"/>
    </xf>
    <xf numFmtId="0" fontId="2" fillId="0" borderId="0" xfId="0" applyFont="1" applyAlignment="1" applyProtection="1">
      <alignment horizontal="center" wrapText="1"/>
    </xf>
    <xf numFmtId="0" fontId="12" fillId="0" borderId="6" xfId="0" applyFont="1" applyBorder="1" applyAlignment="1">
      <alignment horizontal="center" vertical="center" wrapText="1"/>
      <protection locked="0"/>
    </xf>
    <xf numFmtId="0" fontId="13" fillId="0" borderId="7" xfId="0" applyFont="1" applyBorder="1" applyAlignment="1">
      <alignment horizontal="center" vertical="center"/>
      <protection locked="0"/>
    </xf>
    <xf numFmtId="0" fontId="14" fillId="0" borderId="7" xfId="0" applyFont="1" applyBorder="1" applyAlignment="1">
      <alignment horizontal="center" vertical="center"/>
      <protection locked="0"/>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176" fontId="16" fillId="0" borderId="7" xfId="0" applyNumberFormat="1" applyFont="1" applyBorder="1" applyAlignment="1" applyProtection="1">
      <alignment horizontal="right" vertical="center"/>
    </xf>
    <xf numFmtId="176" fontId="16" fillId="0" borderId="7" xfId="0" applyNumberFormat="1" applyFont="1" applyBorder="1" applyAlignment="1" applyProtection="1">
      <alignment horizontal="center" vertical="center"/>
    </xf>
    <xf numFmtId="0" fontId="2" fillId="0" borderId="0" xfId="0" applyFont="1" applyProtection="1">
      <alignment vertical="top"/>
    </xf>
    <xf numFmtId="0" fontId="17" fillId="0" borderId="0" xfId="0" applyFont="1" applyAlignment="1" applyProtection="1">
      <alignment horizontal="center" vertical="center"/>
    </xf>
    <xf numFmtId="0" fontId="2" fillId="0" borderId="0" xfId="0" applyFont="1" applyAlignment="1">
      <alignment horizontal="left" vertical="center"/>
      <protection locked="0"/>
    </xf>
    <xf numFmtId="49" fontId="6" fillId="0" borderId="2"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center" vertical="center" wrapText="1"/>
    </xf>
    <xf numFmtId="49" fontId="6" fillId="0" borderId="7" xfId="0" applyNumberFormat="1" applyFont="1" applyBorder="1" applyAlignment="1" applyProtection="1">
      <alignment horizontal="center" vertical="center"/>
    </xf>
    <xf numFmtId="49" fontId="6" fillId="0" borderId="7" xfId="0" applyNumberFormat="1" applyFont="1" applyBorder="1" applyAlignment="1">
      <alignment horizontal="center" vertical="center"/>
      <protection locked="0"/>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5" fillId="0" borderId="7" xfId="0" applyFont="1" applyBorder="1" applyAlignment="1" applyProtection="1">
      <alignment vertical="center"/>
    </xf>
    <xf numFmtId="0" fontId="5" fillId="0" borderId="7" xfId="0" applyFont="1" applyBorder="1" applyAlignment="1">
      <alignment vertical="center"/>
      <protection locked="0"/>
    </xf>
    <xf numFmtId="0" fontId="7" fillId="0" borderId="7" xfId="0" applyFont="1" applyBorder="1" applyAlignment="1">
      <alignment vertical="center"/>
      <protection locked="0"/>
    </xf>
    <xf numFmtId="0" fontId="7" fillId="0" borderId="4" xfId="0" applyFont="1" applyBorder="1" applyAlignment="1">
      <alignment horizontal="left" vertical="center"/>
      <protection locked="0"/>
    </xf>
    <xf numFmtId="0" fontId="7" fillId="0" borderId="6" xfId="0" applyFont="1" applyBorder="1" applyAlignment="1">
      <alignment vertical="center"/>
      <protection locked="0"/>
    </xf>
    <xf numFmtId="0" fontId="7" fillId="0" borderId="11" xfId="0" applyFont="1" applyBorder="1" applyAlignment="1">
      <alignment horizontal="left" vertical="center"/>
      <protection locked="0"/>
    </xf>
    <xf numFmtId="0" fontId="7" fillId="0" borderId="6" xfId="0" applyFont="1" applyBorder="1" applyAlignment="1">
      <alignment horizontal="left" vertical="center"/>
      <protection locked="0"/>
    </xf>
    <xf numFmtId="0" fontId="20" fillId="0" borderId="6" xfId="0" applyFont="1" applyBorder="1" applyAlignment="1">
      <alignment vertical="center"/>
      <protection locked="0"/>
    </xf>
    <xf numFmtId="0" fontId="21" fillId="0" borderId="6" xfId="0" applyFont="1" applyBorder="1" applyAlignment="1">
      <alignment horizontal="center" vertical="center"/>
      <protection locked="0"/>
    </xf>
    <xf numFmtId="176" fontId="21" fillId="0" borderId="7" xfId="0" applyNumberFormat="1" applyFont="1" applyBorder="1" applyAlignment="1">
      <alignment horizontal="right" vertical="center"/>
      <protection locked="0"/>
    </xf>
    <xf numFmtId="0" fontId="5" fillId="0" borderId="7" xfId="0" applyFont="1" applyBorder="1" applyAlignment="1" applyProtection="1">
      <alignment horizontal="center" vertical="center"/>
    </xf>
    <xf numFmtId="0" fontId="22" fillId="0" borderId="0" xfId="0" applyFont="1" applyAlignment="1" applyProtection="1">
      <alignment vertical="center"/>
    </xf>
    <xf numFmtId="0" fontId="23" fillId="0" borderId="0" xfId="0" applyFont="1" applyAlignment="1" applyProtection="1">
      <alignment horizontal="center" vertical="center"/>
    </xf>
    <xf numFmtId="0" fontId="5" fillId="0" borderId="0" xfId="0" applyFont="1" applyAlignment="1">
      <alignment horizontal="left" vertical="center" wrapText="1"/>
      <protection locked="0"/>
    </xf>
    <xf numFmtId="0" fontId="2" fillId="0" borderId="0" xfId="0" applyFont="1" applyAlignment="1" applyProtection="1">
      <alignment horizontal="left" vertical="center" wrapText="1"/>
    </xf>
    <xf numFmtId="0" fontId="20" fillId="0" borderId="7" xfId="0" applyFont="1" applyBorder="1" applyAlignment="1">
      <alignment horizontal="left" vertical="center" wrapText="1" indent="1"/>
      <protection locked="0"/>
    </xf>
    <xf numFmtId="0" fontId="20" fillId="0" borderId="7" xfId="0" applyFont="1" applyBorder="1" applyAlignment="1" applyProtection="1">
      <alignment horizontal="left" vertical="center" wrapText="1" indent="1"/>
    </xf>
    <xf numFmtId="0" fontId="2" fillId="0" borderId="7" xfId="0" applyFont="1" applyBorder="1" applyAlignment="1">
      <alignment horizontal="left" vertical="center" wrapText="1" indent="2"/>
      <protection locked="0"/>
    </xf>
    <xf numFmtId="0" fontId="2" fillId="0" borderId="7" xfId="0" applyFont="1" applyBorder="1" applyAlignment="1" applyProtection="1">
      <alignment horizontal="left" vertical="center" wrapText="1" indent="2"/>
    </xf>
    <xf numFmtId="0" fontId="2" fillId="0" borderId="7" xfId="0" applyFont="1" applyBorder="1" applyAlignment="1">
      <alignment horizontal="center" vertical="center" wrapText="1"/>
      <protection locked="0"/>
    </xf>
    <xf numFmtId="0" fontId="2" fillId="0" borderId="7" xfId="0" applyFont="1" applyBorder="1" applyAlignment="1" applyProtection="1">
      <alignment horizontal="center" vertical="center" wrapText="1"/>
    </xf>
    <xf numFmtId="0" fontId="24" fillId="0" borderId="0" xfId="0" applyFont="1" applyAlignment="1" applyProtection="1"/>
    <xf numFmtId="0" fontId="25" fillId="0" borderId="0" xfId="0" applyFont="1" applyAlignment="1" applyProtection="1">
      <alignment horizontal="center" vertical="center"/>
    </xf>
    <xf numFmtId="0" fontId="2" fillId="0" borderId="1" xfId="0" applyFont="1" applyBorder="1" applyAlignment="1">
      <alignment horizontal="center" vertical="center" wrapText="1"/>
      <protection locked="0"/>
    </xf>
    <xf numFmtId="0" fontId="2" fillId="0" borderId="9" xfId="0" applyFont="1" applyBorder="1" applyAlignment="1">
      <alignment horizontal="center" vertical="center" wrapText="1"/>
      <protection locked="0"/>
    </xf>
    <xf numFmtId="0" fontId="2" fillId="0" borderId="3" xfId="0" applyFont="1" applyBorder="1" applyAlignment="1">
      <alignment horizontal="center" vertical="center" wrapText="1"/>
      <protection locked="0"/>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0" xfId="0" applyFont="1" applyBorder="1" applyAlignment="1">
      <alignment horizontal="center" vertical="center" wrapText="1"/>
      <protection locked="0"/>
    </xf>
    <xf numFmtId="0" fontId="2" fillId="0" borderId="6"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xf>
    <xf numFmtId="0" fontId="5" fillId="0" borderId="6"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6" xfId="0" applyFont="1" applyBorder="1" applyAlignment="1" applyProtection="1">
      <alignment horizontal="left" vertical="center" wrapText="1" indent="1"/>
    </xf>
    <xf numFmtId="0" fontId="5" fillId="0" borderId="11" xfId="0" applyFont="1" applyBorder="1" applyAlignment="1" applyProtection="1">
      <alignment horizontal="left" vertical="center" wrapText="1" indent="1"/>
    </xf>
    <xf numFmtId="0" fontId="5" fillId="0" borderId="6" xfId="0" applyFont="1" applyBorder="1" applyAlignment="1" applyProtection="1">
      <alignment horizontal="center" vertical="center"/>
    </xf>
    <xf numFmtId="0" fontId="5" fillId="0" borderId="11" xfId="0" applyFont="1" applyBorder="1" applyAlignment="1" applyProtection="1">
      <alignment vertical="center"/>
    </xf>
    <xf numFmtId="0" fontId="22" fillId="0" borderId="0" xfId="0" applyFont="1" applyProtection="1">
      <alignment vertical="top"/>
    </xf>
    <xf numFmtId="0" fontId="25" fillId="0" borderId="0" xfId="0" applyFont="1" applyAlignment="1">
      <alignment horizontal="center" vertical="center"/>
      <protection locked="0"/>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13" xfId="0" applyFont="1" applyBorder="1" applyAlignment="1" applyProtection="1">
      <alignment horizontal="center" vertical="center"/>
    </xf>
    <xf numFmtId="0" fontId="5" fillId="0" borderId="11" xfId="0" applyFont="1" applyBorder="1" applyAlignment="1">
      <alignment horizontal="center" vertical="center"/>
      <protection locked="0"/>
    </xf>
    <xf numFmtId="0" fontId="2" fillId="2" borderId="4" xfId="0" applyFont="1" applyFill="1" applyBorder="1" applyAlignment="1">
      <alignment horizontal="center" vertical="center" wrapText="1"/>
      <protection locked="0"/>
    </xf>
    <xf numFmtId="0" fontId="26" fillId="0" borderId="0" xfId="0" applyFont="1" applyAlignment="1" applyProtection="1">
      <alignment horizontal="center" vertical="top"/>
    </xf>
    <xf numFmtId="0" fontId="27" fillId="0" borderId="0" xfId="0" applyFont="1" applyAlignment="1" applyProtection="1">
      <alignment horizontal="center" vertical="center"/>
    </xf>
    <xf numFmtId="0" fontId="7" fillId="0" borderId="7" xfId="0" applyFont="1" applyBorder="1" applyAlignment="1">
      <alignment horizontal="left" vertical="center"/>
      <protection locked="0"/>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5" fillId="0" borderId="6" xfId="0" applyFont="1" applyBorder="1" applyAlignment="1" applyProtection="1">
      <alignment horizontal="left" vertical="center"/>
    </xf>
    <xf numFmtId="0" fontId="28" fillId="0" borderId="6" xfId="0" applyFont="1" applyBorder="1" applyAlignment="1">
      <alignment horizontal="center" vertical="center"/>
      <protection locked="0"/>
    </xf>
    <xf numFmtId="0" fontId="20" fillId="0" borderId="7" xfId="0" applyFont="1" applyBorder="1" applyAlignment="1" applyProtection="1" quotePrefix="1">
      <alignment horizontal="left" vertical="center" wrapText="1" indent="1"/>
    </xf>
    <xf numFmtId="0" fontId="2" fillId="0" borderId="7" xfId="0" applyFont="1" applyBorder="1" applyAlignment="1" applyProtection="1" quotePrefix="1">
      <alignment horizontal="left" vertical="center" wrapText="1" indent="2"/>
    </xf>
    <xf numFmtId="0" fontId="5" fillId="0" borderId="7" xfId="0" applyFont="1" applyBorder="1" applyAlignment="1" applyProtection="1" quotePrefix="1">
      <alignment horizontal="left" vertical="center" wrapText="1" indent="2"/>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Zeros="0" topLeftCell="A2" workbookViewId="0">
      <selection activeCell="A1" sqref="A1"/>
    </sheetView>
  </sheetViews>
  <sheetFormatPr defaultColWidth="9.14285714285714" defaultRowHeight="12" customHeight="1" outlineLevelCol="3"/>
  <cols>
    <col min="1" max="1" width="31.847619047619" customWidth="1"/>
    <col min="2" max="2" width="35.5714285714286" customWidth="1"/>
    <col min="3" max="3" width="36.5714285714286" customWidth="1"/>
    <col min="4" max="4" width="33.847619047619" customWidth="1"/>
  </cols>
  <sheetData>
    <row r="1" ht="15" customHeight="1" spans="4:4">
      <c r="D1" s="40" t="s">
        <v>0</v>
      </c>
    </row>
    <row r="2" ht="36" customHeight="1" spans="1:4">
      <c r="A2" s="5" t="str">
        <f>"2025"&amp;"年部门财务收支预算总表"</f>
        <v>2025年部门财务收支预算总表</v>
      </c>
      <c r="B2" s="204"/>
      <c r="C2" s="204"/>
      <c r="D2" s="204"/>
    </row>
    <row r="3" ht="18.75" customHeight="1" spans="1:4">
      <c r="A3" s="42" t="str">
        <f>"单位名称："&amp;"沧源佤族自治县地方产业发展服务中心"</f>
        <v>单位名称：沧源佤族自治县地方产业发展服务中心</v>
      </c>
      <c r="B3" s="205"/>
      <c r="C3" s="205"/>
      <c r="D3" s="40" t="s">
        <v>1</v>
      </c>
    </row>
    <row r="4" ht="18.75" customHeight="1" spans="1:4">
      <c r="A4" s="12" t="s">
        <v>2</v>
      </c>
      <c r="B4" s="14"/>
      <c r="C4" s="12" t="s">
        <v>3</v>
      </c>
      <c r="D4" s="14"/>
    </row>
    <row r="5" ht="18.75" customHeight="1" spans="1:4">
      <c r="A5" s="32" t="s">
        <v>4</v>
      </c>
      <c r="B5" s="32" t="str">
        <f>"2025"&amp;"年预算数"</f>
        <v>2025年预算数</v>
      </c>
      <c r="C5" s="32" t="s">
        <v>5</v>
      </c>
      <c r="D5" s="32" t="str">
        <f>"2025"&amp;"年预算数"</f>
        <v>2025年预算数</v>
      </c>
    </row>
    <row r="6" ht="18.75" customHeight="1" spans="1:4">
      <c r="A6" s="34"/>
      <c r="B6" s="34"/>
      <c r="C6" s="34"/>
      <c r="D6" s="34"/>
    </row>
    <row r="7" ht="18.75" customHeight="1" spans="1:4">
      <c r="A7" s="130" t="s">
        <v>6</v>
      </c>
      <c r="B7" s="23">
        <v>7444169.89</v>
      </c>
      <c r="C7" s="130" t="s">
        <v>7</v>
      </c>
      <c r="D7" s="23">
        <v>100000</v>
      </c>
    </row>
    <row r="8" ht="18.75" customHeight="1" spans="1:4">
      <c r="A8" s="130" t="s">
        <v>8</v>
      </c>
      <c r="B8" s="23"/>
      <c r="C8" s="130" t="s">
        <v>9</v>
      </c>
      <c r="D8" s="23"/>
    </row>
    <row r="9" ht="18.75" customHeight="1" spans="1:4">
      <c r="A9" s="130" t="s">
        <v>10</v>
      </c>
      <c r="B9" s="23"/>
      <c r="C9" s="130" t="s">
        <v>11</v>
      </c>
      <c r="D9" s="23"/>
    </row>
    <row r="10" ht="18.75" customHeight="1" spans="1:4">
      <c r="A10" s="130" t="s">
        <v>12</v>
      </c>
      <c r="B10" s="23"/>
      <c r="C10" s="130" t="s">
        <v>13</v>
      </c>
      <c r="D10" s="23"/>
    </row>
    <row r="11" ht="18.75" customHeight="1" spans="1:4">
      <c r="A11" s="206" t="s">
        <v>14</v>
      </c>
      <c r="B11" s="23">
        <v>6643000</v>
      </c>
      <c r="C11" s="161" t="s">
        <v>15</v>
      </c>
      <c r="D11" s="23"/>
    </row>
    <row r="12" ht="18.75" customHeight="1" spans="1:4">
      <c r="A12" s="164" t="s">
        <v>16</v>
      </c>
      <c r="B12" s="23"/>
      <c r="C12" s="163" t="s">
        <v>17</v>
      </c>
      <c r="D12" s="23"/>
    </row>
    <row r="13" ht="18.75" customHeight="1" spans="1:4">
      <c r="A13" s="164" t="s">
        <v>18</v>
      </c>
      <c r="B13" s="23"/>
      <c r="C13" s="163" t="s">
        <v>19</v>
      </c>
      <c r="D13" s="23"/>
    </row>
    <row r="14" ht="18.75" customHeight="1" spans="1:4">
      <c r="A14" s="164" t="s">
        <v>20</v>
      </c>
      <c r="B14" s="23"/>
      <c r="C14" s="163" t="s">
        <v>21</v>
      </c>
      <c r="D14" s="23">
        <v>344021.6</v>
      </c>
    </row>
    <row r="15" ht="18.75" customHeight="1" spans="1:4">
      <c r="A15" s="164" t="s">
        <v>22</v>
      </c>
      <c r="B15" s="23"/>
      <c r="C15" s="163" t="s">
        <v>23</v>
      </c>
      <c r="D15" s="23">
        <v>142443.31</v>
      </c>
    </row>
    <row r="16" ht="18.75" customHeight="1" spans="1:4">
      <c r="A16" s="164" t="s">
        <v>24</v>
      </c>
      <c r="B16" s="23">
        <v>6643000</v>
      </c>
      <c r="C16" s="164" t="s">
        <v>25</v>
      </c>
      <c r="D16" s="23"/>
    </row>
    <row r="17" ht="18.75" customHeight="1" spans="1:4">
      <c r="A17" s="164" t="s">
        <v>26</v>
      </c>
      <c r="B17" s="23"/>
      <c r="C17" s="164" t="s">
        <v>27</v>
      </c>
      <c r="D17" s="23"/>
    </row>
    <row r="18" ht="18.75" customHeight="1" spans="1:4">
      <c r="A18" s="165" t="s">
        <v>26</v>
      </c>
      <c r="B18" s="23"/>
      <c r="C18" s="163" t="s">
        <v>28</v>
      </c>
      <c r="D18" s="23">
        <v>13275250.78</v>
      </c>
    </row>
    <row r="19" ht="18.75" customHeight="1" spans="1:4">
      <c r="A19" s="165" t="s">
        <v>26</v>
      </c>
      <c r="B19" s="23"/>
      <c r="C19" s="163" t="s">
        <v>29</v>
      </c>
      <c r="D19" s="23"/>
    </row>
    <row r="20" ht="18.75" customHeight="1" spans="1:4">
      <c r="A20" s="165" t="s">
        <v>26</v>
      </c>
      <c r="B20" s="23"/>
      <c r="C20" s="163" t="s">
        <v>30</v>
      </c>
      <c r="D20" s="23"/>
    </row>
    <row r="21" ht="18.75" customHeight="1" spans="1:4">
      <c r="A21" s="165" t="s">
        <v>26</v>
      </c>
      <c r="B21" s="23"/>
      <c r="C21" s="163" t="s">
        <v>31</v>
      </c>
      <c r="D21" s="23"/>
    </row>
    <row r="22" ht="18.75" customHeight="1" spans="1:4">
      <c r="A22" s="165" t="s">
        <v>26</v>
      </c>
      <c r="B22" s="23"/>
      <c r="C22" s="163" t="s">
        <v>32</v>
      </c>
      <c r="D22" s="23"/>
    </row>
    <row r="23" ht="18.75" customHeight="1" spans="1:4">
      <c r="A23" s="165" t="s">
        <v>26</v>
      </c>
      <c r="B23" s="23"/>
      <c r="C23" s="163" t="s">
        <v>33</v>
      </c>
      <c r="D23" s="23"/>
    </row>
    <row r="24" ht="18.75" customHeight="1" spans="1:4">
      <c r="A24" s="165" t="s">
        <v>26</v>
      </c>
      <c r="B24" s="23"/>
      <c r="C24" s="163" t="s">
        <v>34</v>
      </c>
      <c r="D24" s="23"/>
    </row>
    <row r="25" ht="18.75" customHeight="1" spans="1:4">
      <c r="A25" s="165" t="s">
        <v>26</v>
      </c>
      <c r="B25" s="23"/>
      <c r="C25" s="163" t="s">
        <v>35</v>
      </c>
      <c r="D25" s="23">
        <v>225454.2</v>
      </c>
    </row>
    <row r="26" ht="18.75" customHeight="1" spans="1:4">
      <c r="A26" s="165" t="s">
        <v>26</v>
      </c>
      <c r="B26" s="23"/>
      <c r="C26" s="163" t="s">
        <v>36</v>
      </c>
      <c r="D26" s="23"/>
    </row>
    <row r="27" ht="18.75" customHeight="1" spans="1:4">
      <c r="A27" s="165" t="s">
        <v>26</v>
      </c>
      <c r="B27" s="23"/>
      <c r="C27" s="163" t="s">
        <v>37</v>
      </c>
      <c r="D27" s="23"/>
    </row>
    <row r="28" ht="18.75" customHeight="1" spans="1:4">
      <c r="A28" s="165" t="s">
        <v>26</v>
      </c>
      <c r="B28" s="23"/>
      <c r="C28" s="163" t="s">
        <v>38</v>
      </c>
      <c r="D28" s="23"/>
    </row>
    <row r="29" ht="18.75" customHeight="1" spans="1:4">
      <c r="A29" s="165" t="s">
        <v>26</v>
      </c>
      <c r="B29" s="23"/>
      <c r="C29" s="163" t="s">
        <v>39</v>
      </c>
      <c r="D29" s="23"/>
    </row>
    <row r="30" ht="18.75" customHeight="1" spans="1:4">
      <c r="A30" s="166" t="s">
        <v>26</v>
      </c>
      <c r="B30" s="23"/>
      <c r="C30" s="164" t="s">
        <v>40</v>
      </c>
      <c r="D30" s="23"/>
    </row>
    <row r="31" ht="18.75" customHeight="1" spans="1:4">
      <c r="A31" s="166" t="s">
        <v>26</v>
      </c>
      <c r="B31" s="23"/>
      <c r="C31" s="164" t="s">
        <v>41</v>
      </c>
      <c r="D31" s="23"/>
    </row>
    <row r="32" ht="18.75" customHeight="1" spans="1:4">
      <c r="A32" s="166" t="s">
        <v>26</v>
      </c>
      <c r="B32" s="23"/>
      <c r="C32" s="164" t="s">
        <v>42</v>
      </c>
      <c r="D32" s="23"/>
    </row>
    <row r="33" ht="18.75" customHeight="1" spans="1:4">
      <c r="A33" s="207"/>
      <c r="B33" s="167"/>
      <c r="C33" s="164" t="s">
        <v>43</v>
      </c>
      <c r="D33" s="23"/>
    </row>
    <row r="34" ht="18.75" customHeight="1" spans="1:4">
      <c r="A34" s="207" t="s">
        <v>44</v>
      </c>
      <c r="B34" s="167">
        <f>SUM(B7:B11)</f>
        <v>14087169.89</v>
      </c>
      <c r="C34" s="208" t="s">
        <v>45</v>
      </c>
      <c r="D34" s="167">
        <v>14087169.89</v>
      </c>
    </row>
    <row r="35" ht="18.75" customHeight="1" spans="1:4">
      <c r="A35" s="209" t="s">
        <v>46</v>
      </c>
      <c r="B35" s="23"/>
      <c r="C35" s="130" t="s">
        <v>47</v>
      </c>
      <c r="D35" s="23"/>
    </row>
    <row r="36" ht="18.75" customHeight="1" spans="1:4">
      <c r="A36" s="209" t="s">
        <v>48</v>
      </c>
      <c r="B36" s="23"/>
      <c r="C36" s="130" t="s">
        <v>48</v>
      </c>
      <c r="D36" s="23"/>
    </row>
    <row r="37" ht="18.75" customHeight="1" spans="1:4">
      <c r="A37" s="209" t="s">
        <v>49</v>
      </c>
      <c r="B37" s="23">
        <f>B35-B36</f>
        <v>0</v>
      </c>
      <c r="C37" s="130" t="s">
        <v>50</v>
      </c>
      <c r="D37" s="23"/>
    </row>
    <row r="38" ht="18.75" customHeight="1" spans="1:4">
      <c r="A38" s="210" t="s">
        <v>51</v>
      </c>
      <c r="B38" s="167">
        <f t="shared" ref="B38:D38" si="0">B34+B35</f>
        <v>14087169.89</v>
      </c>
      <c r="C38" s="208" t="s">
        <v>52</v>
      </c>
      <c r="D38" s="167">
        <f t="shared" si="0"/>
        <v>14087169.89</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9.14285714285714" defaultRowHeight="14.25" customHeight="1" outlineLevelCol="5"/>
  <cols>
    <col min="1" max="1" width="32.1428571428571" customWidth="1"/>
    <col min="2" max="2" width="16.847619047619" customWidth="1"/>
    <col min="3" max="3" width="32.1428571428571" customWidth="1"/>
    <col min="4" max="6" width="28.5714285714286" customWidth="1"/>
  </cols>
  <sheetData>
    <row r="1" ht="15" customHeight="1" spans="1:6">
      <c r="A1" s="98">
        <v>1</v>
      </c>
      <c r="B1" s="99">
        <v>0</v>
      </c>
      <c r="C1" s="98">
        <v>1</v>
      </c>
      <c r="D1" s="100"/>
      <c r="E1" s="100"/>
      <c r="F1" s="40" t="s">
        <v>403</v>
      </c>
    </row>
    <row r="2" ht="32.25" customHeight="1" spans="1:6">
      <c r="A2" s="101" t="str">
        <f>"2025"&amp;"年部门政府性基金预算支出预算表"</f>
        <v>2025年部门政府性基金预算支出预算表</v>
      </c>
      <c r="B2" s="102" t="s">
        <v>404</v>
      </c>
      <c r="C2" s="103"/>
      <c r="D2" s="104"/>
      <c r="E2" s="104"/>
      <c r="F2" s="104"/>
    </row>
    <row r="3" ht="18.75" customHeight="1" spans="1:6">
      <c r="A3" s="7" t="str">
        <f>"单位名称："&amp;"沧源佤族自治县地方产业发展服务中心"</f>
        <v>单位名称：沧源佤族自治县地方产业发展服务中心</v>
      </c>
      <c r="B3" s="7" t="s">
        <v>405</v>
      </c>
      <c r="C3" s="98"/>
      <c r="D3" s="100"/>
      <c r="E3" s="100"/>
      <c r="F3" s="40" t="s">
        <v>1</v>
      </c>
    </row>
    <row r="4" ht="18.75" customHeight="1" spans="1:6">
      <c r="A4" s="105" t="s">
        <v>185</v>
      </c>
      <c r="B4" s="106" t="s">
        <v>74</v>
      </c>
      <c r="C4" s="107" t="s">
        <v>75</v>
      </c>
      <c r="D4" s="13" t="s">
        <v>406</v>
      </c>
      <c r="E4" s="13"/>
      <c r="F4" s="14"/>
    </row>
    <row r="5" ht="18.75" customHeight="1" spans="1:6">
      <c r="A5" s="108"/>
      <c r="B5" s="109"/>
      <c r="C5" s="95"/>
      <c r="D5" s="94" t="s">
        <v>56</v>
      </c>
      <c r="E5" s="94" t="s">
        <v>76</v>
      </c>
      <c r="F5" s="94" t="s">
        <v>77</v>
      </c>
    </row>
    <row r="6" ht="18.75" customHeight="1" spans="1:6">
      <c r="A6" s="108">
        <v>1</v>
      </c>
      <c r="B6" s="110" t="s">
        <v>166</v>
      </c>
      <c r="C6" s="95">
        <v>3</v>
      </c>
      <c r="D6" s="94">
        <v>4</v>
      </c>
      <c r="E6" s="94">
        <v>5</v>
      </c>
      <c r="F6" s="94">
        <v>6</v>
      </c>
    </row>
    <row r="7" ht="18.75" customHeight="1" spans="1:6">
      <c r="A7" s="111"/>
      <c r="B7" s="82"/>
      <c r="C7" s="82"/>
      <c r="D7" s="23"/>
      <c r="E7" s="23"/>
      <c r="F7" s="23"/>
    </row>
    <row r="8" ht="18.75" customHeight="1" spans="1:6">
      <c r="A8" s="111"/>
      <c r="B8" s="82"/>
      <c r="C8" s="82"/>
      <c r="D8" s="23"/>
      <c r="E8" s="23"/>
      <c r="F8" s="23"/>
    </row>
    <row r="9" ht="18.75" customHeight="1" spans="1:6">
      <c r="A9" s="112" t="s">
        <v>123</v>
      </c>
      <c r="B9" s="113" t="s">
        <v>123</v>
      </c>
      <c r="C9" s="114" t="s">
        <v>123</v>
      </c>
      <c r="D9" s="23"/>
      <c r="E9" s="23"/>
      <c r="F9" s="23"/>
    </row>
    <row r="10" customHeight="1" spans="1:1">
      <c r="A10" s="29" t="s">
        <v>407</v>
      </c>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showZeros="0" workbookViewId="0">
      <selection activeCell="A11" sqref="A11"/>
    </sheetView>
  </sheetViews>
  <sheetFormatPr defaultColWidth="9.14285714285714" defaultRowHeight="14.25" customHeight="1"/>
  <cols>
    <col min="1" max="1" width="39.1428571428571" customWidth="1"/>
    <col min="2" max="2" width="21.7142857142857" customWidth="1"/>
    <col min="3" max="3" width="35.2857142857143" customWidth="1"/>
    <col min="4" max="4" width="7.71428571428571" customWidth="1"/>
    <col min="5" max="5" width="10.2857142857143" customWidth="1"/>
    <col min="6" max="17" width="16.5714285714286" customWidth="1"/>
  </cols>
  <sheetData>
    <row r="1" ht="15" customHeight="1" spans="1:17">
      <c r="A1" s="31"/>
      <c r="B1" s="31"/>
      <c r="C1" s="31"/>
      <c r="D1" s="31"/>
      <c r="E1" s="31"/>
      <c r="F1" s="31"/>
      <c r="G1" s="31"/>
      <c r="H1" s="31"/>
      <c r="I1" s="31"/>
      <c r="J1" s="31"/>
      <c r="O1" s="39"/>
      <c r="P1" s="39"/>
      <c r="Q1" s="40" t="s">
        <v>408</v>
      </c>
    </row>
    <row r="2" ht="35.25" customHeight="1" spans="1:17">
      <c r="A2" s="58" t="str">
        <f>"2025"&amp;"年部门政府采购预算表"</f>
        <v>2025年部门政府采购预算表</v>
      </c>
      <c r="B2" s="6"/>
      <c r="C2" s="6"/>
      <c r="D2" s="6"/>
      <c r="E2" s="6"/>
      <c r="F2" s="6"/>
      <c r="G2" s="6"/>
      <c r="H2" s="6"/>
      <c r="I2" s="6"/>
      <c r="J2" s="6"/>
      <c r="K2" s="52"/>
      <c r="L2" s="6"/>
      <c r="M2" s="6"/>
      <c r="N2" s="6"/>
      <c r="O2" s="52"/>
      <c r="P2" s="52"/>
      <c r="Q2" s="6"/>
    </row>
    <row r="3" ht="18.75" customHeight="1" spans="1:17">
      <c r="A3" s="42" t="str">
        <f>"单位名称："&amp;"沧源佤族自治县地方产业发展服务中心"</f>
        <v>单位名称：沧源佤族自治县地方产业发展服务中心</v>
      </c>
      <c r="B3" s="93"/>
      <c r="C3" s="93"/>
      <c r="D3" s="93"/>
      <c r="E3" s="93"/>
      <c r="F3" s="93"/>
      <c r="G3" s="93"/>
      <c r="H3" s="93"/>
      <c r="I3" s="93"/>
      <c r="J3" s="93"/>
      <c r="O3" s="63"/>
      <c r="P3" s="63"/>
      <c r="Q3" s="40" t="s">
        <v>172</v>
      </c>
    </row>
    <row r="4" ht="18.75" customHeight="1" spans="1:17">
      <c r="A4" s="11" t="s">
        <v>409</v>
      </c>
      <c r="B4" s="72" t="s">
        <v>410</v>
      </c>
      <c r="C4" s="72" t="s">
        <v>411</v>
      </c>
      <c r="D4" s="72" t="s">
        <v>412</v>
      </c>
      <c r="E4" s="72" t="s">
        <v>413</v>
      </c>
      <c r="F4" s="72" t="s">
        <v>414</v>
      </c>
      <c r="G4" s="45" t="s">
        <v>192</v>
      </c>
      <c r="H4" s="45"/>
      <c r="I4" s="45"/>
      <c r="J4" s="45"/>
      <c r="K4" s="74"/>
      <c r="L4" s="45"/>
      <c r="M4" s="45"/>
      <c r="N4" s="45"/>
      <c r="O4" s="64"/>
      <c r="P4" s="74"/>
      <c r="Q4" s="46"/>
    </row>
    <row r="5" ht="18.75" customHeight="1" spans="1:17">
      <c r="A5" s="16"/>
      <c r="B5" s="75"/>
      <c r="C5" s="75"/>
      <c r="D5" s="75"/>
      <c r="E5" s="75"/>
      <c r="F5" s="75"/>
      <c r="G5" s="75" t="s">
        <v>56</v>
      </c>
      <c r="H5" s="75" t="s">
        <v>59</v>
      </c>
      <c r="I5" s="75" t="s">
        <v>415</v>
      </c>
      <c r="J5" s="75" t="s">
        <v>416</v>
      </c>
      <c r="K5" s="76" t="s">
        <v>417</v>
      </c>
      <c r="L5" s="89" t="s">
        <v>79</v>
      </c>
      <c r="M5" s="89"/>
      <c r="N5" s="89"/>
      <c r="O5" s="90"/>
      <c r="P5" s="91"/>
      <c r="Q5" s="77"/>
    </row>
    <row r="6" ht="30" customHeight="1" spans="1:17">
      <c r="A6" s="18"/>
      <c r="B6" s="77"/>
      <c r="C6" s="77"/>
      <c r="D6" s="77"/>
      <c r="E6" s="77"/>
      <c r="F6" s="77"/>
      <c r="G6" s="77"/>
      <c r="H6" s="77" t="s">
        <v>58</v>
      </c>
      <c r="I6" s="77"/>
      <c r="J6" s="77"/>
      <c r="K6" s="78"/>
      <c r="L6" s="77" t="s">
        <v>58</v>
      </c>
      <c r="M6" s="77" t="s">
        <v>65</v>
      </c>
      <c r="N6" s="77" t="s">
        <v>200</v>
      </c>
      <c r="O6" s="92" t="s">
        <v>67</v>
      </c>
      <c r="P6" s="78" t="s">
        <v>68</v>
      </c>
      <c r="Q6" s="77" t="s">
        <v>69</v>
      </c>
    </row>
    <row r="7" ht="18.75" customHeight="1" spans="1:17">
      <c r="A7" s="34">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18.75" customHeight="1" spans="1:17">
      <c r="A8" s="80"/>
      <c r="B8" s="81"/>
      <c r="C8" s="81"/>
      <c r="D8" s="81"/>
      <c r="E8" s="96"/>
      <c r="F8" s="23"/>
      <c r="G8" s="23"/>
      <c r="H8" s="23"/>
      <c r="I8" s="23"/>
      <c r="J8" s="23"/>
      <c r="K8" s="23"/>
      <c r="L8" s="23"/>
      <c r="M8" s="23"/>
      <c r="N8" s="23"/>
      <c r="O8" s="23"/>
      <c r="P8" s="23"/>
      <c r="Q8" s="23"/>
    </row>
    <row r="9" ht="18.75" customHeight="1" spans="1:17">
      <c r="A9" s="80"/>
      <c r="B9" s="81"/>
      <c r="C9" s="81"/>
      <c r="D9" s="81"/>
      <c r="E9" s="97"/>
      <c r="F9" s="23"/>
      <c r="G9" s="23"/>
      <c r="H9" s="23"/>
      <c r="I9" s="23"/>
      <c r="J9" s="23"/>
      <c r="K9" s="23"/>
      <c r="L9" s="23"/>
      <c r="M9" s="23"/>
      <c r="N9" s="23"/>
      <c r="O9" s="23"/>
      <c r="P9" s="23"/>
      <c r="Q9" s="23"/>
    </row>
    <row r="10" ht="18.75" customHeight="1" spans="1:17">
      <c r="A10" s="83" t="s">
        <v>123</v>
      </c>
      <c r="B10" s="84"/>
      <c r="C10" s="84"/>
      <c r="D10" s="84"/>
      <c r="E10" s="96"/>
      <c r="F10" s="23"/>
      <c r="G10" s="23"/>
      <c r="H10" s="23"/>
      <c r="I10" s="23"/>
      <c r="J10" s="23"/>
      <c r="K10" s="23"/>
      <c r="L10" s="23"/>
      <c r="M10" s="23"/>
      <c r="N10" s="23"/>
      <c r="O10" s="23"/>
      <c r="P10" s="23"/>
      <c r="Q10" s="23"/>
    </row>
    <row r="11" customHeight="1" spans="1:1">
      <c r="A11" s="29" t="s">
        <v>407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9.14285714285714" defaultRowHeight="14.25" customHeight="1"/>
  <cols>
    <col min="1" max="1" width="31.4190476190476" customWidth="1"/>
    <col min="2" max="3" width="21.847619047619" customWidth="1"/>
    <col min="4" max="14" width="19" customWidth="1"/>
  </cols>
  <sheetData>
    <row r="1" ht="15" customHeight="1" spans="1:14">
      <c r="A1" s="62"/>
      <c r="B1" s="62"/>
      <c r="C1" s="67"/>
      <c r="D1" s="62"/>
      <c r="E1" s="62"/>
      <c r="F1" s="62"/>
      <c r="G1" s="62"/>
      <c r="H1" s="68"/>
      <c r="I1" s="62"/>
      <c r="J1" s="62"/>
      <c r="K1" s="62"/>
      <c r="L1" s="39"/>
      <c r="M1" s="86"/>
      <c r="N1" s="87" t="s">
        <v>418</v>
      </c>
    </row>
    <row r="2" ht="34.5" customHeight="1" spans="1:14">
      <c r="A2" s="41" t="str">
        <f>"2025"&amp;"年部门政府购买服务预算表"</f>
        <v>2025年部门政府购买服务预算表</v>
      </c>
      <c r="B2" s="69"/>
      <c r="C2" s="52"/>
      <c r="D2" s="69"/>
      <c r="E2" s="69"/>
      <c r="F2" s="69"/>
      <c r="G2" s="69"/>
      <c r="H2" s="70"/>
      <c r="I2" s="69"/>
      <c r="J2" s="69"/>
      <c r="K2" s="69"/>
      <c r="L2" s="52"/>
      <c r="M2" s="70"/>
      <c r="N2" s="69"/>
    </row>
    <row r="3" ht="18.75" customHeight="1" spans="1:14">
      <c r="A3" s="59" t="str">
        <f>"单位名称："&amp;"沧源佤族自治县地方产业发展服务中心"</f>
        <v>单位名称：沧源佤族自治县地方产业发展服务中心</v>
      </c>
      <c r="B3" s="60"/>
      <c r="C3" s="71"/>
      <c r="D3" s="60"/>
      <c r="E3" s="60"/>
      <c r="F3" s="60"/>
      <c r="G3" s="60"/>
      <c r="H3" s="68"/>
      <c r="I3" s="62"/>
      <c r="J3" s="62"/>
      <c r="K3" s="62"/>
      <c r="L3" s="63"/>
      <c r="M3" s="88"/>
      <c r="N3" s="87" t="s">
        <v>172</v>
      </c>
    </row>
    <row r="4" ht="18.75" customHeight="1" spans="1:14">
      <c r="A4" s="11" t="s">
        <v>409</v>
      </c>
      <c r="B4" s="72" t="s">
        <v>419</v>
      </c>
      <c r="C4" s="73" t="s">
        <v>420</v>
      </c>
      <c r="D4" s="45" t="s">
        <v>192</v>
      </c>
      <c r="E4" s="45"/>
      <c r="F4" s="45"/>
      <c r="G4" s="45"/>
      <c r="H4" s="74"/>
      <c r="I4" s="45"/>
      <c r="J4" s="45"/>
      <c r="K4" s="45"/>
      <c r="L4" s="64"/>
      <c r="M4" s="74"/>
      <c r="N4" s="46"/>
    </row>
    <row r="5" ht="18.75" customHeight="1" spans="1:14">
      <c r="A5" s="16"/>
      <c r="B5" s="75"/>
      <c r="C5" s="76"/>
      <c r="D5" s="75" t="s">
        <v>56</v>
      </c>
      <c r="E5" s="75" t="s">
        <v>59</v>
      </c>
      <c r="F5" s="75" t="s">
        <v>415</v>
      </c>
      <c r="G5" s="75" t="s">
        <v>416</v>
      </c>
      <c r="H5" s="76" t="s">
        <v>417</v>
      </c>
      <c r="I5" s="89" t="s">
        <v>79</v>
      </c>
      <c r="J5" s="89"/>
      <c r="K5" s="89"/>
      <c r="L5" s="90"/>
      <c r="M5" s="91"/>
      <c r="N5" s="77"/>
    </row>
    <row r="6" ht="26.25" customHeight="1" spans="1:14">
      <c r="A6" s="18"/>
      <c r="B6" s="77"/>
      <c r="C6" s="78"/>
      <c r="D6" s="77"/>
      <c r="E6" s="77"/>
      <c r="F6" s="77"/>
      <c r="G6" s="77"/>
      <c r="H6" s="78"/>
      <c r="I6" s="77" t="s">
        <v>58</v>
      </c>
      <c r="J6" s="77" t="s">
        <v>65</v>
      </c>
      <c r="K6" s="77" t="s">
        <v>200</v>
      </c>
      <c r="L6" s="92" t="s">
        <v>67</v>
      </c>
      <c r="M6" s="78" t="s">
        <v>68</v>
      </c>
      <c r="N6" s="77" t="s">
        <v>69</v>
      </c>
    </row>
    <row r="7" ht="18.75" customHeight="1" spans="1:14">
      <c r="A7" s="79">
        <v>1</v>
      </c>
      <c r="B7" s="79">
        <v>2</v>
      </c>
      <c r="C7" s="79">
        <v>3</v>
      </c>
      <c r="D7" s="79">
        <v>4</v>
      </c>
      <c r="E7" s="79">
        <v>5</v>
      </c>
      <c r="F7" s="79">
        <v>6</v>
      </c>
      <c r="G7" s="79">
        <v>7</v>
      </c>
      <c r="H7" s="79">
        <v>8</v>
      </c>
      <c r="I7" s="79">
        <v>9</v>
      </c>
      <c r="J7" s="79">
        <v>10</v>
      </c>
      <c r="K7" s="79">
        <v>11</v>
      </c>
      <c r="L7" s="79">
        <v>12</v>
      </c>
      <c r="M7" s="79">
        <v>13</v>
      </c>
      <c r="N7" s="79">
        <v>14</v>
      </c>
    </row>
    <row r="8" ht="18.75" customHeight="1" spans="1:14">
      <c r="A8" s="80"/>
      <c r="B8" s="81"/>
      <c r="C8" s="82"/>
      <c r="D8" s="23"/>
      <c r="E8" s="23"/>
      <c r="F8" s="23"/>
      <c r="G8" s="23"/>
      <c r="H8" s="23"/>
      <c r="I8" s="23"/>
      <c r="J8" s="23"/>
      <c r="K8" s="23"/>
      <c r="L8" s="23"/>
      <c r="M8" s="23"/>
      <c r="N8" s="23"/>
    </row>
    <row r="9" ht="18.75" customHeight="1" spans="1:14">
      <c r="A9" s="80"/>
      <c r="B9" s="81"/>
      <c r="C9" s="82"/>
      <c r="D9" s="23"/>
      <c r="E9" s="23"/>
      <c r="F9" s="23"/>
      <c r="G9" s="23"/>
      <c r="H9" s="23"/>
      <c r="I9" s="23"/>
      <c r="J9" s="23"/>
      <c r="K9" s="23"/>
      <c r="L9" s="23"/>
      <c r="M9" s="23"/>
      <c r="N9" s="23"/>
    </row>
    <row r="10" ht="18.75" customHeight="1" spans="1:14">
      <c r="A10" s="83" t="s">
        <v>123</v>
      </c>
      <c r="B10" s="84"/>
      <c r="C10" s="85"/>
      <c r="D10" s="23"/>
      <c r="E10" s="23"/>
      <c r="F10" s="23"/>
      <c r="G10" s="23"/>
      <c r="H10" s="23"/>
      <c r="I10" s="23"/>
      <c r="J10" s="23"/>
      <c r="K10" s="23"/>
      <c r="L10" s="23"/>
      <c r="M10" s="23"/>
      <c r="N10" s="23"/>
    </row>
    <row r="11" customHeight="1" spans="1:1">
      <c r="A11" s="29" t="s">
        <v>407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showZeros="0" workbookViewId="0">
      <selection activeCell="A9" sqref="A9"/>
    </sheetView>
  </sheetViews>
  <sheetFormatPr defaultColWidth="9.14285714285714" defaultRowHeight="14.25" customHeight="1"/>
  <cols>
    <col min="1" max="1" width="37.7142857142857" customWidth="1"/>
    <col min="2" max="4" width="17.5714285714286" customWidth="1"/>
    <col min="5" max="9" width="15.7142857142857" customWidth="1"/>
  </cols>
  <sheetData>
    <row r="1" ht="15" customHeight="1" spans="1:9">
      <c r="A1" s="31"/>
      <c r="B1" s="31"/>
      <c r="C1" s="31"/>
      <c r="D1" s="57"/>
      <c r="G1" s="39"/>
      <c r="H1" s="39"/>
      <c r="I1" s="39" t="s">
        <v>421</v>
      </c>
    </row>
    <row r="2" ht="27.75" customHeight="1" spans="1:9">
      <c r="A2" s="58" t="str">
        <f>"2025"&amp;"年县对下转移支付预算表"</f>
        <v>2025年县对下转移支付预算表</v>
      </c>
      <c r="B2" s="6"/>
      <c r="C2" s="6"/>
      <c r="D2" s="6"/>
      <c r="E2" s="6"/>
      <c r="F2" s="6"/>
      <c r="G2" s="52"/>
      <c r="H2" s="52"/>
      <c r="I2" s="6"/>
    </row>
    <row r="3" ht="18.75" customHeight="1" spans="1:9">
      <c r="A3" s="59" t="str">
        <f>"单位名称："&amp;"沧源佤族自治县地方产业发展服务中心"</f>
        <v>单位名称：沧源佤族自治县地方产业发展服务中心</v>
      </c>
      <c r="B3" s="60"/>
      <c r="C3" s="60"/>
      <c r="D3" s="61"/>
      <c r="E3" s="62"/>
      <c r="G3" s="63"/>
      <c r="H3" s="63"/>
      <c r="I3" s="39" t="s">
        <v>172</v>
      </c>
    </row>
    <row r="4" ht="18.75" customHeight="1" spans="1:9">
      <c r="A4" s="32" t="s">
        <v>422</v>
      </c>
      <c r="B4" s="12" t="s">
        <v>192</v>
      </c>
      <c r="C4" s="13"/>
      <c r="D4" s="13"/>
      <c r="E4" s="12" t="s">
        <v>423</v>
      </c>
      <c r="F4" s="13"/>
      <c r="G4" s="64"/>
      <c r="H4" s="64"/>
      <c r="I4" s="14"/>
    </row>
    <row r="5" ht="18.75" customHeight="1" spans="1:9">
      <c r="A5" s="34"/>
      <c r="B5" s="33" t="s">
        <v>56</v>
      </c>
      <c r="C5" s="11" t="s">
        <v>59</v>
      </c>
      <c r="D5" s="65" t="s">
        <v>424</v>
      </c>
      <c r="E5" s="66" t="s">
        <v>425</v>
      </c>
      <c r="F5" s="66" t="s">
        <v>425</v>
      </c>
      <c r="G5" s="66" t="s">
        <v>425</v>
      </c>
      <c r="H5" s="66" t="s">
        <v>425</v>
      </c>
      <c r="I5" s="66" t="s">
        <v>425</v>
      </c>
    </row>
    <row r="6" ht="18.75" customHeight="1" spans="1:9">
      <c r="A6" s="66">
        <v>1</v>
      </c>
      <c r="B6" s="66">
        <v>2</v>
      </c>
      <c r="C6" s="66">
        <v>3</v>
      </c>
      <c r="D6" s="66">
        <v>4</v>
      </c>
      <c r="E6" s="66">
        <v>5</v>
      </c>
      <c r="F6" s="66">
        <v>6</v>
      </c>
      <c r="G6" s="66">
        <v>7</v>
      </c>
      <c r="H6" s="66">
        <v>8</v>
      </c>
      <c r="I6" s="66">
        <v>9</v>
      </c>
    </row>
    <row r="7" ht="18.75" customHeight="1" spans="1:9">
      <c r="A7" s="35"/>
      <c r="B7" s="23"/>
      <c r="C7" s="23"/>
      <c r="D7" s="23"/>
      <c r="E7" s="23"/>
      <c r="F7" s="23"/>
      <c r="G7" s="23"/>
      <c r="H7" s="23"/>
      <c r="I7" s="23"/>
    </row>
    <row r="8" ht="18.75" customHeight="1" spans="1:9">
      <c r="A8" s="35"/>
      <c r="B8" s="23"/>
      <c r="C8" s="23"/>
      <c r="D8" s="23"/>
      <c r="E8" s="23"/>
      <c r="F8" s="23"/>
      <c r="G8" s="23"/>
      <c r="H8" s="23"/>
      <c r="I8" s="23"/>
    </row>
    <row r="9" customHeight="1" spans="1:1">
      <c r="A9" s="29" t="s">
        <v>407</v>
      </c>
    </row>
  </sheetData>
  <mergeCells count="5">
    <mergeCell ref="A2:I2"/>
    <mergeCell ref="A3:E3"/>
    <mergeCell ref="B4:D4"/>
    <mergeCell ref="E4:I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
    </sheetView>
  </sheetViews>
  <sheetFormatPr defaultColWidth="9.14285714285714" defaultRowHeight="12" customHeight="1" outlineLevelRow="7"/>
  <cols>
    <col min="1" max="1" width="34.2857142857143" customWidth="1"/>
    <col min="2" max="2" width="29" customWidth="1"/>
    <col min="3" max="5" width="23.5714285714286" customWidth="1"/>
    <col min="6" max="6" width="11.2857142857143" customWidth="1"/>
    <col min="7" max="7" width="25.1428571428571" customWidth="1"/>
    <col min="8" max="8" width="15.5714285714286" customWidth="1"/>
    <col min="9" max="9" width="13.4190476190476" customWidth="1"/>
    <col min="10" max="10" width="18.847619047619" customWidth="1"/>
  </cols>
  <sheetData>
    <row r="1" ht="15" customHeight="1" spans="10:10">
      <c r="J1" s="39" t="s">
        <v>426</v>
      </c>
    </row>
    <row r="2" ht="36" customHeight="1" spans="1:10">
      <c r="A2" s="5" t="str">
        <f>"2025"&amp;"年县对下转移支付绩效目标表"</f>
        <v>2025年县对下转移支付绩效目标表</v>
      </c>
      <c r="B2" s="6"/>
      <c r="C2" s="6"/>
      <c r="D2" s="6"/>
      <c r="E2" s="6"/>
      <c r="F2" s="52"/>
      <c r="G2" s="6"/>
      <c r="H2" s="52"/>
      <c r="I2" s="52"/>
      <c r="J2" s="6"/>
    </row>
    <row r="3" ht="18.75" customHeight="1" spans="1:8">
      <c r="A3" s="7" t="str">
        <f>"单位名称："&amp;"沧源佤族自治县地方产业发展服务中心"</f>
        <v>单位名称：沧源佤族自治县地方产业发展服务中心</v>
      </c>
      <c r="B3" s="3"/>
      <c r="C3" s="3"/>
      <c r="D3" s="3"/>
      <c r="E3" s="3"/>
      <c r="F3" s="29"/>
      <c r="G3" s="3"/>
      <c r="H3" s="29"/>
    </row>
    <row r="4" ht="18.75" customHeight="1" spans="1:10">
      <c r="A4" s="47" t="s">
        <v>262</v>
      </c>
      <c r="B4" s="47" t="s">
        <v>263</v>
      </c>
      <c r="C4" s="47" t="s">
        <v>264</v>
      </c>
      <c r="D4" s="47" t="s">
        <v>265</v>
      </c>
      <c r="E4" s="47" t="s">
        <v>266</v>
      </c>
      <c r="F4" s="53" t="s">
        <v>267</v>
      </c>
      <c r="G4" s="47" t="s">
        <v>268</v>
      </c>
      <c r="H4" s="53" t="s">
        <v>269</v>
      </c>
      <c r="I4" s="53" t="s">
        <v>270</v>
      </c>
      <c r="J4" s="47" t="s">
        <v>271</v>
      </c>
    </row>
    <row r="5" ht="18.75" customHeight="1" spans="1:10">
      <c r="A5" s="47">
        <v>1</v>
      </c>
      <c r="B5" s="47">
        <v>2</v>
      </c>
      <c r="C5" s="47">
        <v>3</v>
      </c>
      <c r="D5" s="47">
        <v>4</v>
      </c>
      <c r="E5" s="47">
        <v>5</v>
      </c>
      <c r="F5" s="53">
        <v>6</v>
      </c>
      <c r="G5" s="47">
        <v>7</v>
      </c>
      <c r="H5" s="53">
        <v>8</v>
      </c>
      <c r="I5" s="53">
        <v>9</v>
      </c>
      <c r="J5" s="47">
        <v>10</v>
      </c>
    </row>
    <row r="6" ht="18.75" customHeight="1" spans="1:10">
      <c r="A6" s="21"/>
      <c r="B6" s="48"/>
      <c r="C6" s="48"/>
      <c r="D6" s="48"/>
      <c r="E6" s="54"/>
      <c r="F6" s="55"/>
      <c r="G6" s="54"/>
      <c r="H6" s="55"/>
      <c r="I6" s="55"/>
      <c r="J6" s="54"/>
    </row>
    <row r="7" ht="18.75" customHeight="1" spans="1:10">
      <c r="A7" s="21"/>
      <c r="B7" s="21"/>
      <c r="C7" s="21"/>
      <c r="D7" s="21"/>
      <c r="E7" s="21"/>
      <c r="F7" s="56"/>
      <c r="G7" s="21"/>
      <c r="H7" s="21"/>
      <c r="I7" s="21"/>
      <c r="J7" s="21"/>
    </row>
    <row r="8" customHeight="1" spans="1:1">
      <c r="A8" s="29" t="s">
        <v>407</v>
      </c>
    </row>
  </sheetData>
  <mergeCells count="2">
    <mergeCell ref="A2:J2"/>
    <mergeCell ref="A3:H3"/>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ht="15" customHeight="1" spans="1:8">
      <c r="A1" s="1"/>
      <c r="B1" s="1"/>
      <c r="C1" s="1"/>
      <c r="D1" s="1"/>
      <c r="E1" s="1"/>
      <c r="F1" s="1"/>
      <c r="G1" s="1"/>
      <c r="H1" s="40" t="s">
        <v>427</v>
      </c>
    </row>
    <row r="2" ht="34.5" customHeight="1" spans="1:8">
      <c r="A2" s="41" t="str">
        <f>"2025"&amp;"年新增资产配置表"</f>
        <v>2025年新增资产配置表</v>
      </c>
      <c r="B2" s="6"/>
      <c r="C2" s="6"/>
      <c r="D2" s="6"/>
      <c r="E2" s="6"/>
      <c r="F2" s="6"/>
      <c r="G2" s="6"/>
      <c r="H2" s="6"/>
    </row>
    <row r="3" ht="18.75" customHeight="1" spans="1:8">
      <c r="A3" s="42" t="str">
        <f>"单位名称："&amp;"沧源佤族自治县地方产业发展服务中心"</f>
        <v>单位名称：沧源佤族自治县地方产业发展服务中心</v>
      </c>
      <c r="B3" s="8"/>
      <c r="C3" s="3"/>
      <c r="H3" s="43" t="s">
        <v>172</v>
      </c>
    </row>
    <row r="4" ht="18.75" customHeight="1" spans="1:8">
      <c r="A4" s="11" t="s">
        <v>185</v>
      </c>
      <c r="B4" s="11" t="s">
        <v>428</v>
      </c>
      <c r="C4" s="11" t="s">
        <v>429</v>
      </c>
      <c r="D4" s="11" t="s">
        <v>430</v>
      </c>
      <c r="E4" s="11" t="s">
        <v>431</v>
      </c>
      <c r="F4" s="44" t="s">
        <v>432</v>
      </c>
      <c r="G4" s="45"/>
      <c r="H4" s="46"/>
    </row>
    <row r="5" ht="18.75" customHeight="1" spans="1:8">
      <c r="A5" s="18"/>
      <c r="B5" s="18"/>
      <c r="C5" s="18"/>
      <c r="D5" s="18"/>
      <c r="E5" s="18"/>
      <c r="F5" s="47" t="s">
        <v>413</v>
      </c>
      <c r="G5" s="47" t="s">
        <v>433</v>
      </c>
      <c r="H5" s="47" t="s">
        <v>434</v>
      </c>
    </row>
    <row r="6" ht="18.75" customHeight="1" spans="1:8">
      <c r="A6" s="47">
        <v>1</v>
      </c>
      <c r="B6" s="47">
        <v>2</v>
      </c>
      <c r="C6" s="47">
        <v>3</v>
      </c>
      <c r="D6" s="47">
        <v>4</v>
      </c>
      <c r="E6" s="47">
        <v>5</v>
      </c>
      <c r="F6" s="47">
        <v>6</v>
      </c>
      <c r="G6" s="47">
        <v>7</v>
      </c>
      <c r="H6" s="47">
        <v>8</v>
      </c>
    </row>
    <row r="7" ht="18.75" customHeight="1" spans="1:8">
      <c r="A7" s="48"/>
      <c r="B7" s="48"/>
      <c r="C7" s="35"/>
      <c r="D7" s="35"/>
      <c r="E7" s="35"/>
      <c r="F7" s="49"/>
      <c r="G7" s="23"/>
      <c r="H7" s="23"/>
    </row>
    <row r="8" ht="18.75" customHeight="1" spans="1:8">
      <c r="A8" s="26" t="s">
        <v>56</v>
      </c>
      <c r="B8" s="50"/>
      <c r="C8" s="50"/>
      <c r="D8" s="50"/>
      <c r="E8" s="51"/>
      <c r="F8" s="49"/>
      <c r="G8" s="23"/>
      <c r="H8" s="23"/>
    </row>
    <row r="9" customHeight="1" spans="1:1">
      <c r="A9" s="29" t="s">
        <v>407</v>
      </c>
    </row>
  </sheetData>
  <mergeCells count="9">
    <mergeCell ref="A2:H2"/>
    <mergeCell ref="A3:C3"/>
    <mergeCell ref="F4:H4"/>
    <mergeCell ref="A8:E8"/>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A11" sqref="A11"/>
    </sheetView>
  </sheetViews>
  <sheetFormatPr defaultColWidth="9.14285714285714" defaultRowHeight="14.25" customHeight="1"/>
  <cols>
    <col min="1" max="1" width="13.4190476190476" customWidth="1"/>
    <col min="2" max="2" width="43.8666666666667" customWidth="1"/>
    <col min="3" max="3" width="23.847619047619" customWidth="1"/>
    <col min="4" max="4" width="11.1428571428571" customWidth="1"/>
    <col min="5" max="5" width="33.1619047619048" customWidth="1"/>
    <col min="6" max="6" width="9.84761904761905" customWidth="1"/>
    <col min="7" max="7" width="17.7142857142857" customWidth="1"/>
    <col min="8" max="11" width="15.4190476190476" customWidth="1"/>
  </cols>
  <sheetData>
    <row r="1" ht="15" customHeight="1" spans="4:11">
      <c r="D1" s="30"/>
      <c r="E1" s="30"/>
      <c r="F1" s="30"/>
      <c r="G1" s="30"/>
      <c r="H1" s="31"/>
      <c r="I1" s="31"/>
      <c r="J1" s="31"/>
      <c r="K1" s="39" t="s">
        <v>435</v>
      </c>
    </row>
    <row r="2" ht="42.75" customHeight="1" spans="1:11">
      <c r="A2" s="5" t="str">
        <f>"2025"&amp;"年转移支付补助项目支出预算表"</f>
        <v>2025年转移支付补助项目支出预算表</v>
      </c>
      <c r="B2" s="6"/>
      <c r="C2" s="6"/>
      <c r="D2" s="6"/>
      <c r="E2" s="6"/>
      <c r="F2" s="6"/>
      <c r="G2" s="6"/>
      <c r="H2" s="6"/>
      <c r="I2" s="6"/>
      <c r="J2" s="6"/>
      <c r="K2" s="6"/>
    </row>
    <row r="3" ht="18.75" customHeight="1" spans="1:11">
      <c r="A3" s="7" t="str">
        <f>"单位名称："&amp;"沧源佤族自治县地方产业发展服务中心"</f>
        <v>单位名称：沧源佤族自治县地方产业发展服务中心</v>
      </c>
      <c r="B3" s="8"/>
      <c r="C3" s="8"/>
      <c r="D3" s="8"/>
      <c r="E3" s="8"/>
      <c r="F3" s="8"/>
      <c r="G3" s="8"/>
      <c r="H3" s="9"/>
      <c r="I3" s="9"/>
      <c r="J3" s="9"/>
      <c r="K3" s="4" t="s">
        <v>172</v>
      </c>
    </row>
    <row r="4" ht="18.75" customHeight="1" spans="1:11">
      <c r="A4" s="10" t="s">
        <v>245</v>
      </c>
      <c r="B4" s="10" t="s">
        <v>187</v>
      </c>
      <c r="C4" s="10" t="s">
        <v>246</v>
      </c>
      <c r="D4" s="11" t="s">
        <v>188</v>
      </c>
      <c r="E4" s="11" t="s">
        <v>189</v>
      </c>
      <c r="F4" s="11" t="s">
        <v>247</v>
      </c>
      <c r="G4" s="11" t="s">
        <v>248</v>
      </c>
      <c r="H4" s="32" t="s">
        <v>56</v>
      </c>
      <c r="I4" s="12" t="s">
        <v>436</v>
      </c>
      <c r="J4" s="13"/>
      <c r="K4" s="14"/>
    </row>
    <row r="5" ht="18.75" customHeight="1" spans="1:11">
      <c r="A5" s="15"/>
      <c r="B5" s="15"/>
      <c r="C5" s="15"/>
      <c r="D5" s="16"/>
      <c r="E5" s="16"/>
      <c r="F5" s="16"/>
      <c r="G5" s="16"/>
      <c r="H5" s="33"/>
      <c r="I5" s="11" t="s">
        <v>59</v>
      </c>
      <c r="J5" s="11" t="s">
        <v>60</v>
      </c>
      <c r="K5" s="11" t="s">
        <v>61</v>
      </c>
    </row>
    <row r="6" ht="18.75" customHeight="1" spans="1:11">
      <c r="A6" s="17"/>
      <c r="B6" s="17"/>
      <c r="C6" s="17"/>
      <c r="D6" s="18"/>
      <c r="E6" s="18"/>
      <c r="F6" s="18"/>
      <c r="G6" s="18"/>
      <c r="H6" s="34"/>
      <c r="I6" s="18" t="s">
        <v>58</v>
      </c>
      <c r="J6" s="18"/>
      <c r="K6" s="18"/>
    </row>
    <row r="7" ht="18.75" customHeight="1" spans="1:11">
      <c r="A7" s="19">
        <v>1</v>
      </c>
      <c r="B7" s="19">
        <v>2</v>
      </c>
      <c r="C7" s="19">
        <v>3</v>
      </c>
      <c r="D7" s="19">
        <v>4</v>
      </c>
      <c r="E7" s="19">
        <v>5</v>
      </c>
      <c r="F7" s="19">
        <v>6</v>
      </c>
      <c r="G7" s="19">
        <v>7</v>
      </c>
      <c r="H7" s="19">
        <v>8</v>
      </c>
      <c r="I7" s="19">
        <v>9</v>
      </c>
      <c r="J7" s="20">
        <v>10</v>
      </c>
      <c r="K7" s="20">
        <v>11</v>
      </c>
    </row>
    <row r="8" ht="18.75" customHeight="1" spans="1:11">
      <c r="A8" s="35"/>
      <c r="B8" s="21"/>
      <c r="C8" s="35"/>
      <c r="D8" s="35"/>
      <c r="E8" s="35"/>
      <c r="F8" s="35"/>
      <c r="G8" s="35"/>
      <c r="H8" s="23"/>
      <c r="I8" s="23"/>
      <c r="J8" s="23"/>
      <c r="K8" s="23"/>
    </row>
    <row r="9" ht="18.75" customHeight="1" spans="1:11">
      <c r="A9" s="21"/>
      <c r="B9" s="21"/>
      <c r="C9" s="21"/>
      <c r="D9" s="21"/>
      <c r="E9" s="21"/>
      <c r="F9" s="21"/>
      <c r="G9" s="21"/>
      <c r="H9" s="23"/>
      <c r="I9" s="23"/>
      <c r="J9" s="23"/>
      <c r="K9" s="23"/>
    </row>
    <row r="10" ht="18.75" customHeight="1" spans="1:11">
      <c r="A10" s="36" t="s">
        <v>123</v>
      </c>
      <c r="B10" s="37"/>
      <c r="C10" s="37"/>
      <c r="D10" s="37"/>
      <c r="E10" s="37"/>
      <c r="F10" s="37"/>
      <c r="G10" s="38"/>
      <c r="H10" s="23"/>
      <c r="I10" s="23"/>
      <c r="J10" s="23"/>
      <c r="K10" s="23"/>
    </row>
    <row r="11" customHeight="1" spans="1:1">
      <c r="A11" s="29" t="s">
        <v>407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showZeros="0" workbookViewId="0">
      <selection activeCell="B24" sqref="B24"/>
    </sheetView>
  </sheetViews>
  <sheetFormatPr defaultColWidth="9.14285714285714" defaultRowHeight="14.25" customHeight="1" outlineLevelCol="6"/>
  <cols>
    <col min="1" max="1" width="29.4190476190476" customWidth="1"/>
    <col min="2" max="2" width="23.1428571428571" customWidth="1"/>
    <col min="3" max="3" width="31.5714285714286" customWidth="1"/>
    <col min="4" max="4" width="20.4190476190476" customWidth="1"/>
    <col min="5" max="7" width="23.847619047619" customWidth="1"/>
  </cols>
  <sheetData>
    <row r="1" ht="15" customHeight="1" spans="1:7">
      <c r="A1" s="1"/>
      <c r="B1" s="1"/>
      <c r="C1" s="1"/>
      <c r="D1" s="2"/>
      <c r="E1" s="3"/>
      <c r="F1" s="3"/>
      <c r="G1" s="4" t="s">
        <v>437</v>
      </c>
    </row>
    <row r="2" ht="36.75" customHeight="1" spans="1:7">
      <c r="A2" s="5" t="str">
        <f>"2025"&amp;"年部门项目中期规划预算表"</f>
        <v>2025年部门项目中期规划预算表</v>
      </c>
      <c r="B2" s="6"/>
      <c r="C2" s="6"/>
      <c r="D2" s="6"/>
      <c r="E2" s="6"/>
      <c r="F2" s="6"/>
      <c r="G2" s="6"/>
    </row>
    <row r="3" ht="18.75" customHeight="1" spans="1:7">
      <c r="A3" s="7" t="str">
        <f>"单位名称："&amp;"沧源佤族自治县地方产业发展服务中心"</f>
        <v>单位名称：沧源佤族自治县地方产业发展服务中心</v>
      </c>
      <c r="B3" s="8"/>
      <c r="C3" s="8"/>
      <c r="D3" s="8"/>
      <c r="E3" s="9"/>
      <c r="F3" s="9"/>
      <c r="G3" s="4" t="s">
        <v>172</v>
      </c>
    </row>
    <row r="4" ht="18.75" customHeight="1" spans="1:7">
      <c r="A4" s="10" t="s">
        <v>246</v>
      </c>
      <c r="B4" s="10" t="s">
        <v>245</v>
      </c>
      <c r="C4" s="10" t="s">
        <v>187</v>
      </c>
      <c r="D4" s="11" t="s">
        <v>438</v>
      </c>
      <c r="E4" s="12" t="s">
        <v>59</v>
      </c>
      <c r="F4" s="13"/>
      <c r="G4" s="14"/>
    </row>
    <row r="5" ht="18.75" customHeight="1" spans="1:7">
      <c r="A5" s="15"/>
      <c r="B5" s="15"/>
      <c r="C5" s="15"/>
      <c r="D5" s="16"/>
      <c r="E5" s="10" t="str">
        <f>"2025"&amp;"年"</f>
        <v>2025年</v>
      </c>
      <c r="F5" s="10" t="str">
        <f>"2025"+1&amp;"年"</f>
        <v>2026年</v>
      </c>
      <c r="G5" s="11" t="str">
        <f>"2025"+2&amp;"年"</f>
        <v>2027年</v>
      </c>
    </row>
    <row r="6" ht="18.75" customHeight="1" spans="1:7">
      <c r="A6" s="17"/>
      <c r="B6" s="17"/>
      <c r="C6" s="17"/>
      <c r="D6" s="18"/>
      <c r="E6" s="17" t="s">
        <v>58</v>
      </c>
      <c r="F6" s="17"/>
      <c r="G6" s="18"/>
    </row>
    <row r="7" ht="18.75" customHeight="1" spans="1:7">
      <c r="A7" s="19">
        <v>1</v>
      </c>
      <c r="B7" s="19">
        <v>2</v>
      </c>
      <c r="C7" s="19">
        <v>3</v>
      </c>
      <c r="D7" s="19">
        <v>4</v>
      </c>
      <c r="E7" s="19">
        <v>5</v>
      </c>
      <c r="F7" s="19">
        <v>6</v>
      </c>
      <c r="G7" s="20">
        <v>7</v>
      </c>
    </row>
    <row r="8" ht="18.75" customHeight="1" spans="1:7">
      <c r="A8" s="21" t="s">
        <v>71</v>
      </c>
      <c r="B8" s="22"/>
      <c r="C8" s="22"/>
      <c r="D8" s="21"/>
      <c r="E8" s="23">
        <v>4505000</v>
      </c>
      <c r="F8" s="23"/>
      <c r="G8" s="23"/>
    </row>
    <row r="9" ht="18.75" customHeight="1" spans="1:7">
      <c r="A9" s="24" t="s">
        <v>71</v>
      </c>
      <c r="B9" s="21"/>
      <c r="C9" s="21"/>
      <c r="D9" s="21"/>
      <c r="E9" s="23">
        <v>4505000</v>
      </c>
      <c r="F9" s="23"/>
      <c r="G9" s="23"/>
    </row>
    <row r="10" ht="18.75" customHeight="1" spans="1:7">
      <c r="A10" s="25"/>
      <c r="B10" s="21" t="s">
        <v>439</v>
      </c>
      <c r="C10" s="21" t="s">
        <v>251</v>
      </c>
      <c r="D10" s="21" t="s">
        <v>440</v>
      </c>
      <c r="E10" s="23">
        <v>100000</v>
      </c>
      <c r="F10" s="23"/>
      <c r="G10" s="23"/>
    </row>
    <row r="11" ht="18.75" customHeight="1" spans="1:7">
      <c r="A11" s="25"/>
      <c r="B11" s="21" t="s">
        <v>441</v>
      </c>
      <c r="C11" s="21" t="s">
        <v>256</v>
      </c>
      <c r="D11" s="21" t="s">
        <v>440</v>
      </c>
      <c r="E11" s="23">
        <v>4405000</v>
      </c>
      <c r="F11" s="23"/>
      <c r="G11" s="23"/>
    </row>
    <row r="12" ht="18.75" customHeight="1" spans="1:7">
      <c r="A12" s="26" t="s">
        <v>56</v>
      </c>
      <c r="B12" s="27" t="s">
        <v>442</v>
      </c>
      <c r="C12" s="27"/>
      <c r="D12" s="28"/>
      <c r="E12" s="23">
        <v>4505000</v>
      </c>
      <c r="F12" s="23"/>
      <c r="G12" s="23"/>
    </row>
    <row r="13" customHeight="1" spans="1:1">
      <c r="A13" s="29"/>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9" right="0.39" top="0.58" bottom="0.58"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topLeftCell="P1" workbookViewId="0">
      <selection activeCell="A1" sqref="A1"/>
    </sheetView>
  </sheetViews>
  <sheetFormatPr defaultColWidth="9.14285714285714" defaultRowHeight="14.25" customHeight="1"/>
  <cols>
    <col min="1" max="1" width="21.1428571428571" customWidth="1"/>
    <col min="2" max="2" width="35.2857142857143" customWidth="1"/>
    <col min="3" max="8" width="20.4190476190476" customWidth="1"/>
    <col min="9" max="11" width="20.5714285714286" customWidth="1"/>
    <col min="12" max="12" width="20.4190476190476" customWidth="1"/>
    <col min="13" max="13" width="20.5714285714286" customWidth="1"/>
    <col min="14" max="19" width="20.4190476190476" customWidth="1"/>
  </cols>
  <sheetData>
    <row r="1" ht="15" customHeight="1" spans="10:19">
      <c r="J1" s="197"/>
      <c r="O1" s="67"/>
      <c r="P1" s="67"/>
      <c r="Q1" s="67"/>
      <c r="R1" s="67"/>
      <c r="S1" s="39" t="s">
        <v>53</v>
      </c>
    </row>
    <row r="2" ht="57.75" customHeight="1" spans="1:19">
      <c r="A2" s="126" t="str">
        <f>"2025"&amp;"年部门收入预算表"</f>
        <v>2025年部门收入预算表</v>
      </c>
      <c r="B2" s="180"/>
      <c r="C2" s="180"/>
      <c r="D2" s="180"/>
      <c r="E2" s="180"/>
      <c r="F2" s="180"/>
      <c r="G2" s="180"/>
      <c r="H2" s="180"/>
      <c r="I2" s="180"/>
      <c r="J2" s="180"/>
      <c r="K2" s="180"/>
      <c r="L2" s="180"/>
      <c r="M2" s="180"/>
      <c r="N2" s="180"/>
      <c r="O2" s="198"/>
      <c r="P2" s="198"/>
      <c r="Q2" s="198"/>
      <c r="R2" s="198"/>
      <c r="S2" s="198"/>
    </row>
    <row r="3" ht="18.75" customHeight="1" spans="1:19">
      <c r="A3" s="42" t="str">
        <f>"单位名称："&amp;"沧源佤族自治县地方产业发展服务中心"</f>
        <v>单位名称：沧源佤族自治县地方产业发展服务中心</v>
      </c>
      <c r="B3" s="93"/>
      <c r="C3" s="93"/>
      <c r="D3" s="93"/>
      <c r="E3" s="93"/>
      <c r="F3" s="93"/>
      <c r="G3" s="93"/>
      <c r="H3" s="93"/>
      <c r="I3" s="93"/>
      <c r="J3" s="71"/>
      <c r="K3" s="93"/>
      <c r="L3" s="93"/>
      <c r="M3" s="93"/>
      <c r="N3" s="93"/>
      <c r="O3" s="71"/>
      <c r="P3" s="71"/>
      <c r="Q3" s="71"/>
      <c r="R3" s="71"/>
      <c r="S3" s="39" t="s">
        <v>1</v>
      </c>
    </row>
    <row r="4" ht="18.75" customHeight="1" spans="1:19">
      <c r="A4" s="181" t="s">
        <v>54</v>
      </c>
      <c r="B4" s="182" t="s">
        <v>55</v>
      </c>
      <c r="C4" s="182" t="s">
        <v>56</v>
      </c>
      <c r="D4" s="183" t="s">
        <v>57</v>
      </c>
      <c r="E4" s="184"/>
      <c r="F4" s="184"/>
      <c r="G4" s="184"/>
      <c r="H4" s="184"/>
      <c r="I4" s="184"/>
      <c r="J4" s="199"/>
      <c r="K4" s="184"/>
      <c r="L4" s="184"/>
      <c r="M4" s="184"/>
      <c r="N4" s="200"/>
      <c r="O4" s="183" t="s">
        <v>46</v>
      </c>
      <c r="P4" s="183"/>
      <c r="Q4" s="183"/>
      <c r="R4" s="183"/>
      <c r="S4" s="203"/>
    </row>
    <row r="5" ht="18.75" customHeight="1" spans="1:19">
      <c r="A5" s="185"/>
      <c r="B5" s="186"/>
      <c r="C5" s="186"/>
      <c r="D5" s="187" t="s">
        <v>58</v>
      </c>
      <c r="E5" s="187" t="s">
        <v>59</v>
      </c>
      <c r="F5" s="187" t="s">
        <v>60</v>
      </c>
      <c r="G5" s="187" t="s">
        <v>61</v>
      </c>
      <c r="H5" s="187" t="s">
        <v>62</v>
      </c>
      <c r="I5" s="201" t="s">
        <v>63</v>
      </c>
      <c r="J5" s="201"/>
      <c r="K5" s="201"/>
      <c r="L5" s="201"/>
      <c r="M5" s="201"/>
      <c r="N5" s="190"/>
      <c r="O5" s="187" t="s">
        <v>58</v>
      </c>
      <c r="P5" s="187" t="s">
        <v>59</v>
      </c>
      <c r="Q5" s="187" t="s">
        <v>60</v>
      </c>
      <c r="R5" s="187" t="s">
        <v>61</v>
      </c>
      <c r="S5" s="187" t="s">
        <v>64</v>
      </c>
    </row>
    <row r="6" ht="18.75" customHeight="1" spans="1:19">
      <c r="A6" s="188"/>
      <c r="B6" s="189"/>
      <c r="C6" s="189"/>
      <c r="D6" s="190"/>
      <c r="E6" s="190"/>
      <c r="F6" s="190"/>
      <c r="G6" s="190"/>
      <c r="H6" s="190"/>
      <c r="I6" s="189" t="s">
        <v>58</v>
      </c>
      <c r="J6" s="189" t="s">
        <v>65</v>
      </c>
      <c r="K6" s="189" t="s">
        <v>66</v>
      </c>
      <c r="L6" s="189" t="s">
        <v>67</v>
      </c>
      <c r="M6" s="189" t="s">
        <v>68</v>
      </c>
      <c r="N6" s="189" t="s">
        <v>69</v>
      </c>
      <c r="O6" s="202"/>
      <c r="P6" s="202"/>
      <c r="Q6" s="202"/>
      <c r="R6" s="202"/>
      <c r="S6" s="190"/>
    </row>
    <row r="7" ht="18.75" customHeight="1" spans="1:19">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row>
    <row r="8" ht="18.75" customHeight="1" spans="1:19">
      <c r="A8" s="191" t="s">
        <v>70</v>
      </c>
      <c r="B8" s="192" t="s">
        <v>71</v>
      </c>
      <c r="C8" s="23">
        <v>14087169.89</v>
      </c>
      <c r="D8" s="23">
        <v>14087169.89</v>
      </c>
      <c r="E8" s="23">
        <v>7444169.89</v>
      </c>
      <c r="F8" s="23"/>
      <c r="G8" s="23"/>
      <c r="H8" s="23"/>
      <c r="I8" s="23">
        <v>6643000</v>
      </c>
      <c r="J8" s="23"/>
      <c r="K8" s="23"/>
      <c r="L8" s="23"/>
      <c r="M8" s="23"/>
      <c r="N8" s="23">
        <v>6643000</v>
      </c>
      <c r="O8" s="23"/>
      <c r="P8" s="23"/>
      <c r="Q8" s="23"/>
      <c r="R8" s="23"/>
      <c r="S8" s="23"/>
    </row>
    <row r="9" ht="18.75" customHeight="1" spans="1:19">
      <c r="A9" s="193" t="s">
        <v>72</v>
      </c>
      <c r="B9" s="194" t="s">
        <v>71</v>
      </c>
      <c r="C9" s="23">
        <v>14087169.89</v>
      </c>
      <c r="D9" s="23">
        <v>14087169.89</v>
      </c>
      <c r="E9" s="23">
        <v>7444169.89</v>
      </c>
      <c r="F9" s="23"/>
      <c r="G9" s="23"/>
      <c r="H9" s="23"/>
      <c r="I9" s="23">
        <v>6643000</v>
      </c>
      <c r="J9" s="23"/>
      <c r="K9" s="23"/>
      <c r="L9" s="23"/>
      <c r="M9" s="23"/>
      <c r="N9" s="23">
        <v>6643000</v>
      </c>
      <c r="O9" s="23"/>
      <c r="P9" s="23"/>
      <c r="Q9" s="23"/>
      <c r="R9" s="23"/>
      <c r="S9" s="23"/>
    </row>
    <row r="10" ht="18.75" customHeight="1" spans="1:19">
      <c r="A10" s="195" t="s">
        <v>56</v>
      </c>
      <c r="B10" s="196"/>
      <c r="C10" s="23">
        <v>14087169.89</v>
      </c>
      <c r="D10" s="23">
        <v>14087169.89</v>
      </c>
      <c r="E10" s="23">
        <v>7444169.89</v>
      </c>
      <c r="F10" s="23"/>
      <c r="G10" s="23"/>
      <c r="H10" s="23"/>
      <c r="I10" s="23">
        <v>6643000</v>
      </c>
      <c r="J10" s="23"/>
      <c r="K10" s="23"/>
      <c r="L10" s="23"/>
      <c r="M10" s="23"/>
      <c r="N10" s="23">
        <v>6643000</v>
      </c>
      <c r="O10" s="23"/>
      <c r="P10" s="23"/>
      <c r="Q10" s="23"/>
      <c r="R10" s="23"/>
      <c r="S10" s="23"/>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 right="0.39" top="0.51" bottom="0.51" header="0.31" footer="0.31"/>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6"/>
  <sheetViews>
    <sheetView showZeros="0" workbookViewId="0">
      <selection activeCell="A1" sqref="A1"/>
    </sheetView>
  </sheetViews>
  <sheetFormatPr defaultColWidth="9.14285714285714" defaultRowHeight="14.25" customHeight="1"/>
  <cols>
    <col min="1" max="1" width="14.2857142857143" customWidth="1"/>
    <col min="2" max="2" width="37.7142857142857" customWidth="1"/>
    <col min="3" max="6" width="19.1428571428571" customWidth="1"/>
    <col min="7" max="8" width="19" customWidth="1"/>
    <col min="9" max="9" width="18.847619047619" customWidth="1"/>
    <col min="10" max="11" width="19" customWidth="1"/>
    <col min="12" max="14" width="18.847619047619" customWidth="1"/>
    <col min="15" max="15" width="19" customWidth="1"/>
  </cols>
  <sheetData>
    <row r="1" ht="15" customHeight="1" spans="1:15">
      <c r="A1" s="1"/>
      <c r="B1" s="1"/>
      <c r="C1" s="1"/>
      <c r="D1" s="169"/>
      <c r="E1" s="1"/>
      <c r="F1" s="1"/>
      <c r="G1" s="1"/>
      <c r="H1" s="169"/>
      <c r="I1" s="1"/>
      <c r="J1" s="169"/>
      <c r="K1" s="1"/>
      <c r="L1" s="1"/>
      <c r="M1" s="1"/>
      <c r="N1" s="1"/>
      <c r="O1" s="40" t="s">
        <v>73</v>
      </c>
    </row>
    <row r="2" ht="42" customHeight="1" spans="1:15">
      <c r="A2" s="5" t="str">
        <f>"2025"&amp;"年部门支出预算表"</f>
        <v>2025年部门支出预算表</v>
      </c>
      <c r="B2" s="170"/>
      <c r="C2" s="170"/>
      <c r="D2" s="170"/>
      <c r="E2" s="170"/>
      <c r="F2" s="170"/>
      <c r="G2" s="170"/>
      <c r="H2" s="170"/>
      <c r="I2" s="170"/>
      <c r="J2" s="170"/>
      <c r="K2" s="170"/>
      <c r="L2" s="170"/>
      <c r="M2" s="170"/>
      <c r="N2" s="170"/>
      <c r="O2" s="170"/>
    </row>
    <row r="3" ht="18.75" customHeight="1" spans="1:15">
      <c r="A3" s="171" t="str">
        <f>"单位名称："&amp;"沧源佤族自治县地方产业发展服务中心"</f>
        <v>单位名称：沧源佤族自治县地方产业发展服务中心</v>
      </c>
      <c r="B3" s="172"/>
      <c r="C3" s="62"/>
      <c r="D3" s="31"/>
      <c r="E3" s="62"/>
      <c r="F3" s="62"/>
      <c r="G3" s="62"/>
      <c r="H3" s="31"/>
      <c r="I3" s="62"/>
      <c r="J3" s="31"/>
      <c r="K3" s="62"/>
      <c r="L3" s="62"/>
      <c r="M3" s="179"/>
      <c r="N3" s="179"/>
      <c r="O3" s="40" t="s">
        <v>1</v>
      </c>
    </row>
    <row r="4" ht="18.75" customHeight="1" spans="1:15">
      <c r="A4" s="10" t="s">
        <v>74</v>
      </c>
      <c r="B4" s="10" t="s">
        <v>75</v>
      </c>
      <c r="C4" s="10" t="s">
        <v>56</v>
      </c>
      <c r="D4" s="12" t="s">
        <v>59</v>
      </c>
      <c r="E4" s="74" t="s">
        <v>76</v>
      </c>
      <c r="F4" s="136" t="s">
        <v>77</v>
      </c>
      <c r="G4" s="10" t="s">
        <v>60</v>
      </c>
      <c r="H4" s="10" t="s">
        <v>61</v>
      </c>
      <c r="I4" s="10" t="s">
        <v>78</v>
      </c>
      <c r="J4" s="12" t="s">
        <v>79</v>
      </c>
      <c r="K4" s="13"/>
      <c r="L4" s="13"/>
      <c r="M4" s="13"/>
      <c r="N4" s="13"/>
      <c r="O4" s="14"/>
    </row>
    <row r="5" ht="30" customHeight="1" spans="1:15">
      <c r="A5" s="18"/>
      <c r="B5" s="18"/>
      <c r="C5" s="18"/>
      <c r="D5" s="66" t="s">
        <v>58</v>
      </c>
      <c r="E5" s="92" t="s">
        <v>76</v>
      </c>
      <c r="F5" s="92" t="s">
        <v>77</v>
      </c>
      <c r="G5" s="18"/>
      <c r="H5" s="18"/>
      <c r="I5" s="18"/>
      <c r="J5" s="66" t="s">
        <v>58</v>
      </c>
      <c r="K5" s="47" t="s">
        <v>80</v>
      </c>
      <c r="L5" s="47" t="s">
        <v>81</v>
      </c>
      <c r="M5" s="47" t="s">
        <v>82</v>
      </c>
      <c r="N5" s="47" t="s">
        <v>83</v>
      </c>
      <c r="O5" s="47" t="s">
        <v>84</v>
      </c>
    </row>
    <row r="6" ht="18.75" customHeight="1" spans="1:15">
      <c r="A6" s="115">
        <v>1</v>
      </c>
      <c r="B6" s="115">
        <v>2</v>
      </c>
      <c r="C6" s="66">
        <v>3</v>
      </c>
      <c r="D6" s="66">
        <v>4</v>
      </c>
      <c r="E6" s="66">
        <v>5</v>
      </c>
      <c r="F6" s="66">
        <v>6</v>
      </c>
      <c r="G6" s="66">
        <v>7</v>
      </c>
      <c r="H6" s="66">
        <v>8</v>
      </c>
      <c r="I6" s="66">
        <v>9</v>
      </c>
      <c r="J6" s="66">
        <v>10</v>
      </c>
      <c r="K6" s="66">
        <v>11</v>
      </c>
      <c r="L6" s="66">
        <v>12</v>
      </c>
      <c r="M6" s="66">
        <v>13</v>
      </c>
      <c r="N6" s="66">
        <v>14</v>
      </c>
      <c r="O6" s="66">
        <v>15</v>
      </c>
    </row>
    <row r="7" ht="18.75" customHeight="1" spans="1:15">
      <c r="A7" s="130" t="s">
        <v>85</v>
      </c>
      <c r="B7" s="158" t="s">
        <v>86</v>
      </c>
      <c r="C7" s="23">
        <v>100000</v>
      </c>
      <c r="D7" s="23">
        <v>100000</v>
      </c>
      <c r="E7" s="23"/>
      <c r="F7" s="23">
        <v>100000</v>
      </c>
      <c r="G7" s="23"/>
      <c r="H7" s="23"/>
      <c r="I7" s="23"/>
      <c r="J7" s="23"/>
      <c r="K7" s="23"/>
      <c r="L7" s="23"/>
      <c r="M7" s="23"/>
      <c r="N7" s="23"/>
      <c r="O7" s="23"/>
    </row>
    <row r="8" ht="18.75" customHeight="1" spans="1:15">
      <c r="A8" s="173" t="s">
        <v>87</v>
      </c>
      <c r="B8" s="211" t="s">
        <v>88</v>
      </c>
      <c r="C8" s="23">
        <v>100000</v>
      </c>
      <c r="D8" s="23">
        <v>100000</v>
      </c>
      <c r="E8" s="23"/>
      <c r="F8" s="23">
        <v>100000</v>
      </c>
      <c r="G8" s="23"/>
      <c r="H8" s="23"/>
      <c r="I8" s="23"/>
      <c r="J8" s="23"/>
      <c r="K8" s="23"/>
      <c r="L8" s="23"/>
      <c r="M8" s="23"/>
      <c r="N8" s="23"/>
      <c r="O8" s="23"/>
    </row>
    <row r="9" ht="18.75" customHeight="1" spans="1:15">
      <c r="A9" s="175" t="s">
        <v>89</v>
      </c>
      <c r="B9" s="212" t="s">
        <v>90</v>
      </c>
      <c r="C9" s="23">
        <v>100000</v>
      </c>
      <c r="D9" s="23">
        <v>100000</v>
      </c>
      <c r="E9" s="23"/>
      <c r="F9" s="23">
        <v>100000</v>
      </c>
      <c r="G9" s="23"/>
      <c r="H9" s="23"/>
      <c r="I9" s="23"/>
      <c r="J9" s="23"/>
      <c r="K9" s="23"/>
      <c r="L9" s="23"/>
      <c r="M9" s="23"/>
      <c r="N9" s="23"/>
      <c r="O9" s="23"/>
    </row>
    <row r="10" ht="18.75" customHeight="1" spans="1:15">
      <c r="A10" s="130" t="s">
        <v>91</v>
      </c>
      <c r="B10" s="158" t="s">
        <v>92</v>
      </c>
      <c r="C10" s="23">
        <v>344021.6</v>
      </c>
      <c r="D10" s="23">
        <v>344021.6</v>
      </c>
      <c r="E10" s="23">
        <v>344021.6</v>
      </c>
      <c r="F10" s="23"/>
      <c r="G10" s="23"/>
      <c r="H10" s="23"/>
      <c r="I10" s="23"/>
      <c r="J10" s="23"/>
      <c r="K10" s="23"/>
      <c r="L10" s="23"/>
      <c r="M10" s="23"/>
      <c r="N10" s="23"/>
      <c r="O10" s="23"/>
    </row>
    <row r="11" ht="18.75" customHeight="1" spans="1:15">
      <c r="A11" s="173" t="s">
        <v>93</v>
      </c>
      <c r="B11" s="211" t="s">
        <v>94</v>
      </c>
      <c r="C11" s="23">
        <v>344021.6</v>
      </c>
      <c r="D11" s="23">
        <v>344021.6</v>
      </c>
      <c r="E11" s="23">
        <v>344021.6</v>
      </c>
      <c r="F11" s="23"/>
      <c r="G11" s="23"/>
      <c r="H11" s="23"/>
      <c r="I11" s="23"/>
      <c r="J11" s="23"/>
      <c r="K11" s="23"/>
      <c r="L11" s="23"/>
      <c r="M11" s="23"/>
      <c r="N11" s="23"/>
      <c r="O11" s="23"/>
    </row>
    <row r="12" ht="18.75" customHeight="1" spans="1:15">
      <c r="A12" s="175" t="s">
        <v>95</v>
      </c>
      <c r="B12" s="212" t="s">
        <v>96</v>
      </c>
      <c r="C12" s="23">
        <v>43416</v>
      </c>
      <c r="D12" s="23">
        <v>43416</v>
      </c>
      <c r="E12" s="23">
        <v>43416</v>
      </c>
      <c r="F12" s="23"/>
      <c r="G12" s="23"/>
      <c r="H12" s="23"/>
      <c r="I12" s="23"/>
      <c r="J12" s="23"/>
      <c r="K12" s="23"/>
      <c r="L12" s="23"/>
      <c r="M12" s="23"/>
      <c r="N12" s="23"/>
      <c r="O12" s="23"/>
    </row>
    <row r="13" ht="18.75" customHeight="1" spans="1:15">
      <c r="A13" s="175" t="s">
        <v>97</v>
      </c>
      <c r="B13" s="212" t="s">
        <v>98</v>
      </c>
      <c r="C13" s="23">
        <v>300605.6</v>
      </c>
      <c r="D13" s="23">
        <v>300605.6</v>
      </c>
      <c r="E13" s="23">
        <v>300605.6</v>
      </c>
      <c r="F13" s="23"/>
      <c r="G13" s="23"/>
      <c r="H13" s="23"/>
      <c r="I13" s="23"/>
      <c r="J13" s="23"/>
      <c r="K13" s="23"/>
      <c r="L13" s="23"/>
      <c r="M13" s="23"/>
      <c r="N13" s="23"/>
      <c r="O13" s="23"/>
    </row>
    <row r="14" ht="18.75" customHeight="1" spans="1:15">
      <c r="A14" s="130" t="s">
        <v>99</v>
      </c>
      <c r="B14" s="158" t="s">
        <v>100</v>
      </c>
      <c r="C14" s="23">
        <v>142443.31</v>
      </c>
      <c r="D14" s="23">
        <v>142443.31</v>
      </c>
      <c r="E14" s="23">
        <v>142443.31</v>
      </c>
      <c r="F14" s="23"/>
      <c r="G14" s="23"/>
      <c r="H14" s="23"/>
      <c r="I14" s="23"/>
      <c r="J14" s="23"/>
      <c r="K14" s="23"/>
      <c r="L14" s="23"/>
      <c r="M14" s="23"/>
      <c r="N14" s="23"/>
      <c r="O14" s="23"/>
    </row>
    <row r="15" ht="18.75" customHeight="1" spans="1:15">
      <c r="A15" s="173" t="s">
        <v>101</v>
      </c>
      <c r="B15" s="211" t="s">
        <v>102</v>
      </c>
      <c r="C15" s="23">
        <v>142443.31</v>
      </c>
      <c r="D15" s="23">
        <v>142443.31</v>
      </c>
      <c r="E15" s="23">
        <v>142443.31</v>
      </c>
      <c r="F15" s="23"/>
      <c r="G15" s="23"/>
      <c r="H15" s="23"/>
      <c r="I15" s="23"/>
      <c r="J15" s="23"/>
      <c r="K15" s="23"/>
      <c r="L15" s="23"/>
      <c r="M15" s="23"/>
      <c r="N15" s="23"/>
      <c r="O15" s="23"/>
    </row>
    <row r="16" ht="18.75" customHeight="1" spans="1:15">
      <c r="A16" s="175" t="s">
        <v>103</v>
      </c>
      <c r="B16" s="212" t="s">
        <v>104</v>
      </c>
      <c r="C16" s="23">
        <v>133393.74</v>
      </c>
      <c r="D16" s="23">
        <v>133393.74</v>
      </c>
      <c r="E16" s="23">
        <v>133393.74</v>
      </c>
      <c r="F16" s="23"/>
      <c r="G16" s="23"/>
      <c r="H16" s="23"/>
      <c r="I16" s="23"/>
      <c r="J16" s="23"/>
      <c r="K16" s="23"/>
      <c r="L16" s="23"/>
      <c r="M16" s="23"/>
      <c r="N16" s="23"/>
      <c r="O16" s="23"/>
    </row>
    <row r="17" ht="18.75" customHeight="1" spans="1:15">
      <c r="A17" s="175" t="s">
        <v>105</v>
      </c>
      <c r="B17" s="212" t="s">
        <v>106</v>
      </c>
      <c r="C17" s="23">
        <v>9049.57</v>
      </c>
      <c r="D17" s="23">
        <v>9049.57</v>
      </c>
      <c r="E17" s="23">
        <v>9049.57</v>
      </c>
      <c r="F17" s="23"/>
      <c r="G17" s="23"/>
      <c r="H17" s="23"/>
      <c r="I17" s="23"/>
      <c r="J17" s="23"/>
      <c r="K17" s="23"/>
      <c r="L17" s="23"/>
      <c r="M17" s="23"/>
      <c r="N17" s="23"/>
      <c r="O17" s="23"/>
    </row>
    <row r="18" ht="18.75" customHeight="1" spans="1:15">
      <c r="A18" s="130" t="s">
        <v>107</v>
      </c>
      <c r="B18" s="158" t="s">
        <v>108</v>
      </c>
      <c r="C18" s="23">
        <v>13275250.78</v>
      </c>
      <c r="D18" s="23">
        <v>6632250.78</v>
      </c>
      <c r="E18" s="23">
        <v>2227250.78</v>
      </c>
      <c r="F18" s="23">
        <v>4405000</v>
      </c>
      <c r="G18" s="23"/>
      <c r="H18" s="23"/>
      <c r="I18" s="23"/>
      <c r="J18" s="23">
        <v>6643000</v>
      </c>
      <c r="K18" s="23"/>
      <c r="L18" s="23"/>
      <c r="M18" s="23"/>
      <c r="N18" s="23"/>
      <c r="O18" s="23">
        <v>6643000</v>
      </c>
    </row>
    <row r="19" ht="18.75" customHeight="1" spans="1:15">
      <c r="A19" s="173" t="s">
        <v>109</v>
      </c>
      <c r="B19" s="211" t="s">
        <v>110</v>
      </c>
      <c r="C19" s="23">
        <v>13275250.78</v>
      </c>
      <c r="D19" s="23">
        <v>6632250.78</v>
      </c>
      <c r="E19" s="23">
        <v>2227250.78</v>
      </c>
      <c r="F19" s="23">
        <v>4405000</v>
      </c>
      <c r="G19" s="23"/>
      <c r="H19" s="23"/>
      <c r="I19" s="23"/>
      <c r="J19" s="23">
        <v>6643000</v>
      </c>
      <c r="K19" s="23"/>
      <c r="L19" s="23"/>
      <c r="M19" s="23"/>
      <c r="N19" s="23"/>
      <c r="O19" s="23">
        <v>6643000</v>
      </c>
    </row>
    <row r="20" ht="18.75" customHeight="1" spans="1:15">
      <c r="A20" s="175" t="s">
        <v>111</v>
      </c>
      <c r="B20" s="212" t="s">
        <v>112</v>
      </c>
      <c r="C20" s="23">
        <v>2227250.78</v>
      </c>
      <c r="D20" s="23">
        <v>2227250.78</v>
      </c>
      <c r="E20" s="23">
        <v>2227250.78</v>
      </c>
      <c r="F20" s="23"/>
      <c r="G20" s="23"/>
      <c r="H20" s="23"/>
      <c r="I20" s="23"/>
      <c r="J20" s="23"/>
      <c r="K20" s="23"/>
      <c r="L20" s="23"/>
      <c r="M20" s="23"/>
      <c r="N20" s="23"/>
      <c r="O20" s="23"/>
    </row>
    <row r="21" ht="18.75" customHeight="1" spans="1:15">
      <c r="A21" s="175" t="s">
        <v>113</v>
      </c>
      <c r="B21" s="212" t="s">
        <v>114</v>
      </c>
      <c r="C21" s="23">
        <v>11023000</v>
      </c>
      <c r="D21" s="23">
        <v>4405000</v>
      </c>
      <c r="E21" s="23"/>
      <c r="F21" s="23">
        <v>4405000</v>
      </c>
      <c r="G21" s="23"/>
      <c r="H21" s="23"/>
      <c r="I21" s="23"/>
      <c r="J21" s="23">
        <v>6618000</v>
      </c>
      <c r="K21" s="23"/>
      <c r="L21" s="23"/>
      <c r="M21" s="23"/>
      <c r="N21" s="23"/>
      <c r="O21" s="23">
        <v>6618000</v>
      </c>
    </row>
    <row r="22" ht="18.75" customHeight="1" spans="1:15">
      <c r="A22" s="175" t="s">
        <v>115</v>
      </c>
      <c r="B22" s="212" t="s">
        <v>116</v>
      </c>
      <c r="C22" s="23">
        <v>25000</v>
      </c>
      <c r="D22" s="23"/>
      <c r="E22" s="23"/>
      <c r="F22" s="23"/>
      <c r="G22" s="23"/>
      <c r="H22" s="23"/>
      <c r="I22" s="23"/>
      <c r="J22" s="23">
        <v>25000</v>
      </c>
      <c r="K22" s="23"/>
      <c r="L22" s="23"/>
      <c r="M22" s="23"/>
      <c r="N22" s="23"/>
      <c r="O22" s="23">
        <v>25000</v>
      </c>
    </row>
    <row r="23" ht="18.75" customHeight="1" spans="1:15">
      <c r="A23" s="130" t="s">
        <v>117</v>
      </c>
      <c r="B23" s="158" t="s">
        <v>118</v>
      </c>
      <c r="C23" s="23">
        <v>225454.2</v>
      </c>
      <c r="D23" s="23">
        <v>225454.2</v>
      </c>
      <c r="E23" s="23">
        <v>225454.2</v>
      </c>
      <c r="F23" s="23"/>
      <c r="G23" s="23"/>
      <c r="H23" s="23"/>
      <c r="I23" s="23"/>
      <c r="J23" s="23"/>
      <c r="K23" s="23"/>
      <c r="L23" s="23"/>
      <c r="M23" s="23"/>
      <c r="N23" s="23"/>
      <c r="O23" s="23"/>
    </row>
    <row r="24" ht="18.75" customHeight="1" spans="1:15">
      <c r="A24" s="173" t="s">
        <v>119</v>
      </c>
      <c r="B24" s="211" t="s">
        <v>120</v>
      </c>
      <c r="C24" s="23">
        <v>225454.2</v>
      </c>
      <c r="D24" s="23">
        <v>225454.2</v>
      </c>
      <c r="E24" s="23">
        <v>225454.2</v>
      </c>
      <c r="F24" s="23"/>
      <c r="G24" s="23"/>
      <c r="H24" s="23"/>
      <c r="I24" s="23"/>
      <c r="J24" s="23"/>
      <c r="K24" s="23"/>
      <c r="L24" s="23"/>
      <c r="M24" s="23"/>
      <c r="N24" s="23"/>
      <c r="O24" s="23"/>
    </row>
    <row r="25" ht="18.75" customHeight="1" spans="1:15">
      <c r="A25" s="175" t="s">
        <v>121</v>
      </c>
      <c r="B25" s="212" t="s">
        <v>122</v>
      </c>
      <c r="C25" s="23">
        <v>225454.2</v>
      </c>
      <c r="D25" s="23">
        <v>225454.2</v>
      </c>
      <c r="E25" s="23">
        <v>225454.2</v>
      </c>
      <c r="F25" s="23"/>
      <c r="G25" s="23"/>
      <c r="H25" s="23"/>
      <c r="I25" s="23"/>
      <c r="J25" s="23"/>
      <c r="K25" s="23"/>
      <c r="L25" s="23"/>
      <c r="M25" s="23"/>
      <c r="N25" s="23"/>
      <c r="O25" s="23"/>
    </row>
    <row r="26" ht="18.75" customHeight="1" spans="1:15">
      <c r="A26" s="177" t="s">
        <v>123</v>
      </c>
      <c r="B26" s="178" t="s">
        <v>123</v>
      </c>
      <c r="C26" s="23">
        <v>14087169.89</v>
      </c>
      <c r="D26" s="23">
        <v>7444169.89</v>
      </c>
      <c r="E26" s="23">
        <v>2939169.89</v>
      </c>
      <c r="F26" s="23">
        <v>4505000</v>
      </c>
      <c r="G26" s="23"/>
      <c r="H26" s="23"/>
      <c r="I26" s="23"/>
      <c r="J26" s="23">
        <v>6643000</v>
      </c>
      <c r="K26" s="23"/>
      <c r="L26" s="23"/>
      <c r="M26" s="23"/>
      <c r="N26" s="23"/>
      <c r="O26" s="23">
        <v>6643000</v>
      </c>
    </row>
  </sheetData>
  <mergeCells count="11">
    <mergeCell ref="A2:O2"/>
    <mergeCell ref="A3:L3"/>
    <mergeCell ref="D4:F4"/>
    <mergeCell ref="J4:O4"/>
    <mergeCell ref="A26:B26"/>
    <mergeCell ref="A4:A5"/>
    <mergeCell ref="B4:B5"/>
    <mergeCell ref="C4:C5"/>
    <mergeCell ref="G4:G5"/>
    <mergeCell ref="H4:H5"/>
    <mergeCell ref="I4:I5"/>
  </mergeCells>
  <printOptions horizontalCentered="1"/>
  <pageMargins left="0.39" right="0.39" top="0.51" bottom="0.51" header="0.31" footer="0.31"/>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22" workbookViewId="0">
      <selection activeCell="A1" sqref="A1"/>
    </sheetView>
  </sheetViews>
  <sheetFormatPr defaultColWidth="9.14285714285714" defaultRowHeight="14.25" customHeight="1" outlineLevelCol="3"/>
  <cols>
    <col min="1" max="1" width="39.2857142857143" customWidth="1"/>
    <col min="2" max="2" width="30.847619047619" customWidth="1"/>
    <col min="3" max="3" width="35.847619047619" customWidth="1"/>
    <col min="4" max="4" width="29.847619047619" customWidth="1"/>
  </cols>
  <sheetData>
    <row r="1" ht="15" customHeight="1" spans="1:4">
      <c r="A1" s="1"/>
      <c r="B1" s="1"/>
      <c r="C1" s="1"/>
      <c r="D1" s="40" t="s">
        <v>124</v>
      </c>
    </row>
    <row r="2" ht="36" customHeight="1" spans="1:4">
      <c r="A2" s="5" t="str">
        <f>"2025"&amp;"年部门财政拨款收支预算总表"</f>
        <v>2025年部门财政拨款收支预算总表</v>
      </c>
      <c r="B2" s="156"/>
      <c r="C2" s="156"/>
      <c r="D2" s="156"/>
    </row>
    <row r="3" ht="18.75" customHeight="1" spans="1:4">
      <c r="A3" s="7" t="str">
        <f>"单位名称："&amp;"沧源佤族自治县地方产业发展服务中心"</f>
        <v>单位名称：沧源佤族自治县地方产业发展服务中心</v>
      </c>
      <c r="B3" s="157"/>
      <c r="C3" s="157"/>
      <c r="D3" s="40" t="s">
        <v>1</v>
      </c>
    </row>
    <row r="4" ht="18.75" customHeight="1" spans="1:4">
      <c r="A4" s="12" t="s">
        <v>2</v>
      </c>
      <c r="B4" s="14"/>
      <c r="C4" s="12" t="s">
        <v>3</v>
      </c>
      <c r="D4" s="14"/>
    </row>
    <row r="5" ht="18.75" customHeight="1" spans="1:4">
      <c r="A5" s="32" t="s">
        <v>4</v>
      </c>
      <c r="B5" s="105" t="str">
        <f>"2025"&amp;"年预算数"</f>
        <v>2025年预算数</v>
      </c>
      <c r="C5" s="32" t="s">
        <v>125</v>
      </c>
      <c r="D5" s="105" t="str">
        <f>"2025"&amp;"年预算数"</f>
        <v>2025年预算数</v>
      </c>
    </row>
    <row r="6" ht="18.75" customHeight="1" spans="1:4">
      <c r="A6" s="34"/>
      <c r="B6" s="18"/>
      <c r="C6" s="34"/>
      <c r="D6" s="18"/>
    </row>
    <row r="7" ht="18.75" customHeight="1" spans="1:4">
      <c r="A7" s="158" t="s">
        <v>126</v>
      </c>
      <c r="B7" s="23">
        <v>7444169.89</v>
      </c>
      <c r="C7" s="22" t="s">
        <v>127</v>
      </c>
      <c r="D7" s="23">
        <v>7444169.89</v>
      </c>
    </row>
    <row r="8" ht="18.75" customHeight="1" spans="1:4">
      <c r="A8" s="159" t="s">
        <v>128</v>
      </c>
      <c r="B8" s="23">
        <v>7444169.89</v>
      </c>
      <c r="C8" s="22" t="s">
        <v>129</v>
      </c>
      <c r="D8" s="23">
        <v>100000</v>
      </c>
    </row>
    <row r="9" ht="18.75" customHeight="1" spans="1:4">
      <c r="A9" s="159" t="s">
        <v>130</v>
      </c>
      <c r="B9" s="23"/>
      <c r="C9" s="22" t="s">
        <v>131</v>
      </c>
      <c r="D9" s="23"/>
    </row>
    <row r="10" ht="18.75" customHeight="1" spans="1:4">
      <c r="A10" s="159" t="s">
        <v>132</v>
      </c>
      <c r="B10" s="23"/>
      <c r="C10" s="22" t="s">
        <v>133</v>
      </c>
      <c r="D10" s="23"/>
    </row>
    <row r="11" ht="18.75" customHeight="1" spans="1:4">
      <c r="A11" s="160" t="s">
        <v>134</v>
      </c>
      <c r="B11" s="23"/>
      <c r="C11" s="161" t="s">
        <v>135</v>
      </c>
      <c r="D11" s="23"/>
    </row>
    <row r="12" ht="18.75" customHeight="1" spans="1:4">
      <c r="A12" s="162" t="s">
        <v>128</v>
      </c>
      <c r="B12" s="23"/>
      <c r="C12" s="163" t="s">
        <v>136</v>
      </c>
      <c r="D12" s="23"/>
    </row>
    <row r="13" ht="18.75" customHeight="1" spans="1:4">
      <c r="A13" s="162" t="s">
        <v>130</v>
      </c>
      <c r="B13" s="23"/>
      <c r="C13" s="163" t="s">
        <v>137</v>
      </c>
      <c r="D13" s="23"/>
    </row>
    <row r="14" ht="18.75" customHeight="1" spans="1:4">
      <c r="A14" s="162" t="s">
        <v>132</v>
      </c>
      <c r="B14" s="23"/>
      <c r="C14" s="163" t="s">
        <v>138</v>
      </c>
      <c r="D14" s="23"/>
    </row>
    <row r="15" ht="18.75" customHeight="1" spans="1:4">
      <c r="A15" s="162" t="s">
        <v>26</v>
      </c>
      <c r="B15" s="23"/>
      <c r="C15" s="163" t="s">
        <v>139</v>
      </c>
      <c r="D15" s="23">
        <v>344021.6</v>
      </c>
    </row>
    <row r="16" ht="18.75" customHeight="1" spans="1:4">
      <c r="A16" s="162" t="s">
        <v>26</v>
      </c>
      <c r="B16" s="23" t="s">
        <v>26</v>
      </c>
      <c r="C16" s="163" t="s">
        <v>140</v>
      </c>
      <c r="D16" s="23">
        <v>142443.31</v>
      </c>
    </row>
    <row r="17" ht="18.75" customHeight="1" spans="1:4">
      <c r="A17" s="164" t="s">
        <v>26</v>
      </c>
      <c r="B17" s="23" t="s">
        <v>26</v>
      </c>
      <c r="C17" s="163" t="s">
        <v>141</v>
      </c>
      <c r="D17" s="23"/>
    </row>
    <row r="18" ht="18.75" customHeight="1" spans="1:4">
      <c r="A18" s="164" t="s">
        <v>26</v>
      </c>
      <c r="B18" s="23" t="s">
        <v>26</v>
      </c>
      <c r="C18" s="163" t="s">
        <v>142</v>
      </c>
      <c r="D18" s="23"/>
    </row>
    <row r="19" ht="18.75" customHeight="1" spans="1:4">
      <c r="A19" s="165" t="s">
        <v>26</v>
      </c>
      <c r="B19" s="23" t="s">
        <v>26</v>
      </c>
      <c r="C19" s="163" t="s">
        <v>143</v>
      </c>
      <c r="D19" s="23">
        <v>6632250.78</v>
      </c>
    </row>
    <row r="20" ht="18.75" customHeight="1" spans="1:4">
      <c r="A20" s="165" t="s">
        <v>26</v>
      </c>
      <c r="B20" s="23" t="s">
        <v>26</v>
      </c>
      <c r="C20" s="163" t="s">
        <v>144</v>
      </c>
      <c r="D20" s="23"/>
    </row>
    <row r="21" ht="18.75" customHeight="1" spans="1:4">
      <c r="A21" s="165" t="s">
        <v>26</v>
      </c>
      <c r="B21" s="23" t="s">
        <v>26</v>
      </c>
      <c r="C21" s="163" t="s">
        <v>145</v>
      </c>
      <c r="D21" s="23"/>
    </row>
    <row r="22" ht="18.75" customHeight="1" spans="1:4">
      <c r="A22" s="165" t="s">
        <v>26</v>
      </c>
      <c r="B22" s="23" t="s">
        <v>26</v>
      </c>
      <c r="C22" s="163" t="s">
        <v>146</v>
      </c>
      <c r="D22" s="23"/>
    </row>
    <row r="23" ht="18.75" customHeight="1" spans="1:4">
      <c r="A23" s="165" t="s">
        <v>26</v>
      </c>
      <c r="B23" s="23" t="s">
        <v>26</v>
      </c>
      <c r="C23" s="163" t="s">
        <v>147</v>
      </c>
      <c r="D23" s="23"/>
    </row>
    <row r="24" ht="18.75" customHeight="1" spans="1:4">
      <c r="A24" s="165" t="s">
        <v>26</v>
      </c>
      <c r="B24" s="23" t="s">
        <v>26</v>
      </c>
      <c r="C24" s="163" t="s">
        <v>148</v>
      </c>
      <c r="D24" s="23"/>
    </row>
    <row r="25" ht="18.75" customHeight="1" spans="1:4">
      <c r="A25" s="165" t="s">
        <v>26</v>
      </c>
      <c r="B25" s="23" t="s">
        <v>26</v>
      </c>
      <c r="C25" s="163" t="s">
        <v>149</v>
      </c>
      <c r="D25" s="23"/>
    </row>
    <row r="26" ht="18.75" customHeight="1" spans="1:4">
      <c r="A26" s="165" t="s">
        <v>26</v>
      </c>
      <c r="B26" s="23" t="s">
        <v>26</v>
      </c>
      <c r="C26" s="163" t="s">
        <v>150</v>
      </c>
      <c r="D26" s="23">
        <v>225454.2</v>
      </c>
    </row>
    <row r="27" ht="18.75" customHeight="1" spans="1:4">
      <c r="A27" s="165" t="s">
        <v>26</v>
      </c>
      <c r="B27" s="23" t="s">
        <v>26</v>
      </c>
      <c r="C27" s="163" t="s">
        <v>151</v>
      </c>
      <c r="D27" s="23"/>
    </row>
    <row r="28" ht="18.75" customHeight="1" spans="1:4">
      <c r="A28" s="165" t="s">
        <v>26</v>
      </c>
      <c r="B28" s="23" t="s">
        <v>26</v>
      </c>
      <c r="C28" s="163" t="s">
        <v>152</v>
      </c>
      <c r="D28" s="23"/>
    </row>
    <row r="29" ht="18.75" customHeight="1" spans="1:4">
      <c r="A29" s="165" t="s">
        <v>26</v>
      </c>
      <c r="B29" s="23" t="s">
        <v>26</v>
      </c>
      <c r="C29" s="163" t="s">
        <v>153</v>
      </c>
      <c r="D29" s="23"/>
    </row>
    <row r="30" ht="18.75" customHeight="1" spans="1:4">
      <c r="A30" s="165" t="s">
        <v>26</v>
      </c>
      <c r="B30" s="23" t="s">
        <v>26</v>
      </c>
      <c r="C30" s="163" t="s">
        <v>154</v>
      </c>
      <c r="D30" s="23"/>
    </row>
    <row r="31" ht="18.75" customHeight="1" spans="1:4">
      <c r="A31" s="166" t="s">
        <v>26</v>
      </c>
      <c r="B31" s="23" t="s">
        <v>26</v>
      </c>
      <c r="C31" s="163" t="s">
        <v>155</v>
      </c>
      <c r="D31" s="23"/>
    </row>
    <row r="32" ht="18.75" customHeight="1" spans="1:4">
      <c r="A32" s="166" t="s">
        <v>26</v>
      </c>
      <c r="B32" s="23" t="s">
        <v>26</v>
      </c>
      <c r="C32" s="163" t="s">
        <v>156</v>
      </c>
      <c r="D32" s="23"/>
    </row>
    <row r="33" ht="18.75" customHeight="1" spans="1:4">
      <c r="A33" s="166" t="s">
        <v>26</v>
      </c>
      <c r="B33" s="23" t="s">
        <v>26</v>
      </c>
      <c r="C33" s="163" t="s">
        <v>157</v>
      </c>
      <c r="D33" s="23"/>
    </row>
    <row r="34" ht="18.75" customHeight="1" spans="1:4">
      <c r="A34" s="166"/>
      <c r="B34" s="23"/>
      <c r="C34" s="163" t="s">
        <v>158</v>
      </c>
      <c r="D34" s="23"/>
    </row>
    <row r="35" ht="18.75" customHeight="1" spans="1:4">
      <c r="A35" s="166" t="s">
        <v>26</v>
      </c>
      <c r="B35" s="23" t="s">
        <v>26</v>
      </c>
      <c r="C35" s="163" t="s">
        <v>159</v>
      </c>
      <c r="D35" s="23"/>
    </row>
    <row r="36" ht="18.75" customHeight="1" spans="1:4">
      <c r="A36" s="55" t="s">
        <v>160</v>
      </c>
      <c r="B36" s="167">
        <v>7444169.89</v>
      </c>
      <c r="C36" s="168" t="s">
        <v>52</v>
      </c>
      <c r="D36" s="167">
        <v>7444169.89</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showZeros="0" workbookViewId="0">
      <selection activeCell="A1" sqref="A1"/>
    </sheetView>
  </sheetViews>
  <sheetFormatPr defaultColWidth="9.14285714285714" defaultRowHeight="14.25" customHeight="1" outlineLevelCol="6"/>
  <cols>
    <col min="1" max="1" width="20.1428571428571" customWidth="1"/>
    <col min="2" max="2" width="44" customWidth="1"/>
    <col min="3" max="3" width="24.2857142857143" customWidth="1"/>
    <col min="4" max="4" width="20.4190476190476" customWidth="1"/>
    <col min="5" max="7" width="24.2857142857143" customWidth="1"/>
  </cols>
  <sheetData>
    <row r="1" ht="15" customHeight="1" spans="4:7">
      <c r="D1" s="147"/>
      <c r="F1" s="57"/>
      <c r="G1" s="40" t="s">
        <v>161</v>
      </c>
    </row>
    <row r="2" ht="39" customHeight="1" spans="1:7">
      <c r="A2" s="5" t="str">
        <f>"2025"&amp;"年一般公共预算支出预算表（按功能科目分类）"</f>
        <v>2025年一般公共预算支出预算表（按功能科目分类）</v>
      </c>
      <c r="B2" s="148"/>
      <c r="C2" s="148"/>
      <c r="D2" s="148"/>
      <c r="E2" s="148"/>
      <c r="F2" s="148"/>
      <c r="G2" s="148"/>
    </row>
    <row r="3" ht="18" customHeight="1" spans="1:7">
      <c r="A3" s="149" t="str">
        <f>"单位名称："&amp;"沧源佤族自治县地方产业发展服务中心"</f>
        <v>单位名称：沧源佤族自治县地方产业发展服务中心</v>
      </c>
      <c r="B3" s="30"/>
      <c r="C3" s="31"/>
      <c r="D3" s="31"/>
      <c r="E3" s="31"/>
      <c r="F3" s="100"/>
      <c r="G3" s="40" t="s">
        <v>1</v>
      </c>
    </row>
    <row r="4" ht="20.25" customHeight="1" spans="1:7">
      <c r="A4" s="150" t="s">
        <v>162</v>
      </c>
      <c r="B4" s="151"/>
      <c r="C4" s="105" t="s">
        <v>56</v>
      </c>
      <c r="D4" s="128" t="s">
        <v>76</v>
      </c>
      <c r="E4" s="13"/>
      <c r="F4" s="14"/>
      <c r="G4" s="121" t="s">
        <v>77</v>
      </c>
    </row>
    <row r="5" ht="20.25" customHeight="1" spans="1:7">
      <c r="A5" s="152" t="s">
        <v>74</v>
      </c>
      <c r="B5" s="152" t="s">
        <v>75</v>
      </c>
      <c r="C5" s="34"/>
      <c r="D5" s="66" t="s">
        <v>58</v>
      </c>
      <c r="E5" s="66" t="s">
        <v>163</v>
      </c>
      <c r="F5" s="66" t="s">
        <v>164</v>
      </c>
      <c r="G5" s="94"/>
    </row>
    <row r="6" ht="19.5" customHeight="1" spans="1:7">
      <c r="A6" s="152" t="s">
        <v>165</v>
      </c>
      <c r="B6" s="152" t="s">
        <v>166</v>
      </c>
      <c r="C6" s="152" t="s">
        <v>167</v>
      </c>
      <c r="D6" s="66">
        <v>4</v>
      </c>
      <c r="E6" s="153" t="s">
        <v>168</v>
      </c>
      <c r="F6" s="153" t="s">
        <v>169</v>
      </c>
      <c r="G6" s="152" t="s">
        <v>170</v>
      </c>
    </row>
    <row r="7" ht="18" customHeight="1" spans="1:7">
      <c r="A7" s="35" t="s">
        <v>85</v>
      </c>
      <c r="B7" s="35" t="s">
        <v>86</v>
      </c>
      <c r="C7" s="23">
        <v>100000</v>
      </c>
      <c r="D7" s="23"/>
      <c r="E7" s="23"/>
      <c r="F7" s="23"/>
      <c r="G7" s="23">
        <v>100000</v>
      </c>
    </row>
    <row r="8" ht="18" customHeight="1" spans="1:7">
      <c r="A8" s="116" t="s">
        <v>87</v>
      </c>
      <c r="B8" s="116" t="s">
        <v>88</v>
      </c>
      <c r="C8" s="23">
        <v>100000</v>
      </c>
      <c r="D8" s="23"/>
      <c r="E8" s="23"/>
      <c r="F8" s="23"/>
      <c r="G8" s="23">
        <v>100000</v>
      </c>
    </row>
    <row r="9" ht="18" customHeight="1" spans="1:7">
      <c r="A9" s="117" t="s">
        <v>89</v>
      </c>
      <c r="B9" s="117" t="s">
        <v>90</v>
      </c>
      <c r="C9" s="23">
        <v>100000</v>
      </c>
      <c r="D9" s="23"/>
      <c r="E9" s="23"/>
      <c r="F9" s="23"/>
      <c r="G9" s="23">
        <v>100000</v>
      </c>
    </row>
    <row r="10" ht="18" customHeight="1" spans="1:7">
      <c r="A10" s="35" t="s">
        <v>91</v>
      </c>
      <c r="B10" s="35" t="s">
        <v>92</v>
      </c>
      <c r="C10" s="23">
        <v>344021.6</v>
      </c>
      <c r="D10" s="23">
        <v>344021.6</v>
      </c>
      <c r="E10" s="23">
        <v>344021.6</v>
      </c>
      <c r="F10" s="23"/>
      <c r="G10" s="23"/>
    </row>
    <row r="11" ht="18" customHeight="1" spans="1:7">
      <c r="A11" s="116" t="s">
        <v>93</v>
      </c>
      <c r="B11" s="116" t="s">
        <v>94</v>
      </c>
      <c r="C11" s="23">
        <v>344021.6</v>
      </c>
      <c r="D11" s="23">
        <v>344021.6</v>
      </c>
      <c r="E11" s="23">
        <v>344021.6</v>
      </c>
      <c r="F11" s="23"/>
      <c r="G11" s="23"/>
    </row>
    <row r="12" ht="18" customHeight="1" spans="1:7">
      <c r="A12" s="117" t="s">
        <v>95</v>
      </c>
      <c r="B12" s="117" t="s">
        <v>96</v>
      </c>
      <c r="C12" s="23">
        <v>43416</v>
      </c>
      <c r="D12" s="23">
        <v>43416</v>
      </c>
      <c r="E12" s="23">
        <v>43416</v>
      </c>
      <c r="F12" s="23"/>
      <c r="G12" s="23"/>
    </row>
    <row r="13" ht="18" customHeight="1" spans="1:7">
      <c r="A13" s="117" t="s">
        <v>97</v>
      </c>
      <c r="B13" s="117" t="s">
        <v>98</v>
      </c>
      <c r="C13" s="23">
        <v>300605.6</v>
      </c>
      <c r="D13" s="23">
        <v>300605.6</v>
      </c>
      <c r="E13" s="23">
        <v>300605.6</v>
      </c>
      <c r="F13" s="23"/>
      <c r="G13" s="23"/>
    </row>
    <row r="14" ht="18" customHeight="1" spans="1:7">
      <c r="A14" s="35" t="s">
        <v>99</v>
      </c>
      <c r="B14" s="35" t="s">
        <v>100</v>
      </c>
      <c r="C14" s="23">
        <v>142443.31</v>
      </c>
      <c r="D14" s="23">
        <v>142443.31</v>
      </c>
      <c r="E14" s="23">
        <v>142443.31</v>
      </c>
      <c r="F14" s="23"/>
      <c r="G14" s="23"/>
    </row>
    <row r="15" ht="18" customHeight="1" spans="1:7">
      <c r="A15" s="116" t="s">
        <v>101</v>
      </c>
      <c r="B15" s="116" t="s">
        <v>102</v>
      </c>
      <c r="C15" s="23">
        <v>142443.31</v>
      </c>
      <c r="D15" s="23">
        <v>142443.31</v>
      </c>
      <c r="E15" s="23">
        <v>142443.31</v>
      </c>
      <c r="F15" s="23"/>
      <c r="G15" s="23"/>
    </row>
    <row r="16" ht="18" customHeight="1" spans="1:7">
      <c r="A16" s="117" t="s">
        <v>103</v>
      </c>
      <c r="B16" s="117" t="s">
        <v>104</v>
      </c>
      <c r="C16" s="23">
        <v>133393.74</v>
      </c>
      <c r="D16" s="23">
        <v>133393.74</v>
      </c>
      <c r="E16" s="23">
        <v>133393.74</v>
      </c>
      <c r="F16" s="23"/>
      <c r="G16" s="23"/>
    </row>
    <row r="17" ht="18" customHeight="1" spans="1:7">
      <c r="A17" s="117" t="s">
        <v>105</v>
      </c>
      <c r="B17" s="117" t="s">
        <v>106</v>
      </c>
      <c r="C17" s="23">
        <v>9049.57</v>
      </c>
      <c r="D17" s="23">
        <v>9049.57</v>
      </c>
      <c r="E17" s="23">
        <v>9049.57</v>
      </c>
      <c r="F17" s="23"/>
      <c r="G17" s="23"/>
    </row>
    <row r="18" ht="18" customHeight="1" spans="1:7">
      <c r="A18" s="35" t="s">
        <v>107</v>
      </c>
      <c r="B18" s="35" t="s">
        <v>108</v>
      </c>
      <c r="C18" s="23">
        <v>6632250.78</v>
      </c>
      <c r="D18" s="23">
        <v>2227250.78</v>
      </c>
      <c r="E18" s="23">
        <v>2162639.5</v>
      </c>
      <c r="F18" s="23">
        <v>64611.28</v>
      </c>
      <c r="G18" s="23">
        <v>4405000</v>
      </c>
    </row>
    <row r="19" ht="18" customHeight="1" spans="1:7">
      <c r="A19" s="116" t="s">
        <v>109</v>
      </c>
      <c r="B19" s="116" t="s">
        <v>110</v>
      </c>
      <c r="C19" s="23">
        <v>6632250.78</v>
      </c>
      <c r="D19" s="23">
        <v>2227250.78</v>
      </c>
      <c r="E19" s="23">
        <v>2162639.5</v>
      </c>
      <c r="F19" s="23">
        <v>64611.28</v>
      </c>
      <c r="G19" s="23">
        <v>4405000</v>
      </c>
    </row>
    <row r="20" ht="18" customHeight="1" spans="1:7">
      <c r="A20" s="117" t="s">
        <v>111</v>
      </c>
      <c r="B20" s="117" t="s">
        <v>112</v>
      </c>
      <c r="C20" s="23">
        <v>2227250.78</v>
      </c>
      <c r="D20" s="23">
        <v>2227250.78</v>
      </c>
      <c r="E20" s="23">
        <v>2162639.5</v>
      </c>
      <c r="F20" s="23">
        <v>64611.28</v>
      </c>
      <c r="G20" s="23"/>
    </row>
    <row r="21" ht="18" customHeight="1" spans="1:7">
      <c r="A21" s="117" t="s">
        <v>113</v>
      </c>
      <c r="B21" s="117" t="s">
        <v>114</v>
      </c>
      <c r="C21" s="23">
        <v>4405000</v>
      </c>
      <c r="D21" s="23"/>
      <c r="E21" s="23"/>
      <c r="F21" s="23"/>
      <c r="G21" s="23">
        <v>4405000</v>
      </c>
    </row>
    <row r="22" ht="18" customHeight="1" spans="1:7">
      <c r="A22" s="35" t="s">
        <v>117</v>
      </c>
      <c r="B22" s="35" t="s">
        <v>118</v>
      </c>
      <c r="C22" s="23">
        <v>225454.2</v>
      </c>
      <c r="D22" s="23">
        <v>225454.2</v>
      </c>
      <c r="E22" s="23">
        <v>225454.2</v>
      </c>
      <c r="F22" s="23"/>
      <c r="G22" s="23"/>
    </row>
    <row r="23" ht="18" customHeight="1" spans="1:7">
      <c r="A23" s="116" t="s">
        <v>119</v>
      </c>
      <c r="B23" s="116" t="s">
        <v>120</v>
      </c>
      <c r="C23" s="23">
        <v>225454.2</v>
      </c>
      <c r="D23" s="23">
        <v>225454.2</v>
      </c>
      <c r="E23" s="23">
        <v>225454.2</v>
      </c>
      <c r="F23" s="23"/>
      <c r="G23" s="23"/>
    </row>
    <row r="24" ht="18" customHeight="1" spans="1:7">
      <c r="A24" s="117" t="s">
        <v>121</v>
      </c>
      <c r="B24" s="117" t="s">
        <v>122</v>
      </c>
      <c r="C24" s="23">
        <v>225454.2</v>
      </c>
      <c r="D24" s="23">
        <v>225454.2</v>
      </c>
      <c r="E24" s="23">
        <v>225454.2</v>
      </c>
      <c r="F24" s="23"/>
      <c r="G24" s="23"/>
    </row>
    <row r="25" ht="18" customHeight="1" spans="1:7">
      <c r="A25" s="154" t="s">
        <v>123</v>
      </c>
      <c r="B25" s="155" t="s">
        <v>123</v>
      </c>
      <c r="C25" s="23">
        <v>7444169.89</v>
      </c>
      <c r="D25" s="23">
        <v>2939169.89</v>
      </c>
      <c r="E25" s="23">
        <v>2874558.61</v>
      </c>
      <c r="F25" s="23">
        <v>64611.28</v>
      </c>
      <c r="G25" s="23">
        <v>4505000</v>
      </c>
    </row>
  </sheetData>
  <mergeCells count="7">
    <mergeCell ref="A2:G2"/>
    <mergeCell ref="A3:E3"/>
    <mergeCell ref="A4:B4"/>
    <mergeCell ref="D4:F4"/>
    <mergeCell ref="A25:B25"/>
    <mergeCell ref="C4:C5"/>
    <mergeCell ref="G4:G5"/>
  </mergeCells>
  <printOptions horizontalCentered="1"/>
  <pageMargins left="0.39" right="0.39" top="0.58" bottom="0.58"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showZeros="0" workbookViewId="0">
      <selection activeCell="A1" sqref="A1"/>
    </sheetView>
  </sheetViews>
  <sheetFormatPr defaultColWidth="9.14285714285714" defaultRowHeight="14.25" customHeight="1" outlineLevelCol="6"/>
  <cols>
    <col min="1" max="1" width="23.5714285714286" customWidth="1"/>
    <col min="2" max="7" width="22.847619047619" customWidth="1"/>
  </cols>
  <sheetData>
    <row r="1" ht="15" customHeight="1" spans="1:7">
      <c r="A1" s="137"/>
      <c r="B1" s="138"/>
      <c r="C1" s="139"/>
      <c r="D1" s="62"/>
      <c r="G1" s="87" t="s">
        <v>171</v>
      </c>
    </row>
    <row r="2" ht="39" customHeight="1" spans="1:7">
      <c r="A2" s="126" t="str">
        <f>"2025"&amp;"年“三公”经费支出预算表"</f>
        <v>2025年“三公”经费支出预算表</v>
      </c>
      <c r="B2" s="52"/>
      <c r="C2" s="52"/>
      <c r="D2" s="52"/>
      <c r="E2" s="52"/>
      <c r="F2" s="52"/>
      <c r="G2" s="52"/>
    </row>
    <row r="3" ht="18.75" customHeight="1" spans="1:7">
      <c r="A3" s="42" t="str">
        <f>"单位名称："&amp;"沧源佤族自治县地方产业发展服务中心"</f>
        <v>单位名称：沧源佤族自治县地方产业发展服务中心</v>
      </c>
      <c r="B3" s="138"/>
      <c r="C3" s="139"/>
      <c r="D3" s="62"/>
      <c r="E3" s="31"/>
      <c r="G3" s="87" t="s">
        <v>172</v>
      </c>
    </row>
    <row r="4" ht="18.75" customHeight="1" spans="1:7">
      <c r="A4" s="10" t="s">
        <v>173</v>
      </c>
      <c r="B4" s="10" t="s">
        <v>174</v>
      </c>
      <c r="C4" s="32" t="s">
        <v>175</v>
      </c>
      <c r="D4" s="12" t="s">
        <v>176</v>
      </c>
      <c r="E4" s="13"/>
      <c r="F4" s="14"/>
      <c r="G4" s="32" t="s">
        <v>177</v>
      </c>
    </row>
    <row r="5" ht="18.75" customHeight="1" spans="1:7">
      <c r="A5" s="17"/>
      <c r="B5" s="140"/>
      <c r="C5" s="34"/>
      <c r="D5" s="66" t="s">
        <v>58</v>
      </c>
      <c r="E5" s="66" t="s">
        <v>178</v>
      </c>
      <c r="F5" s="66" t="s">
        <v>179</v>
      </c>
      <c r="G5" s="34"/>
    </row>
    <row r="6" ht="18.75" customHeight="1" spans="1:7">
      <c r="A6" s="141" t="s">
        <v>56</v>
      </c>
      <c r="B6" s="142">
        <v>1</v>
      </c>
      <c r="C6" s="143">
        <v>2</v>
      </c>
      <c r="D6" s="144">
        <v>3</v>
      </c>
      <c r="E6" s="144">
        <v>4</v>
      </c>
      <c r="F6" s="144">
        <v>5</v>
      </c>
      <c r="G6" s="143">
        <v>6</v>
      </c>
    </row>
    <row r="7" ht="18.75" customHeight="1" spans="1:7">
      <c r="A7" s="141" t="s">
        <v>56</v>
      </c>
      <c r="B7" s="145">
        <v>35000</v>
      </c>
      <c r="C7" s="145"/>
      <c r="D7" s="145"/>
      <c r="E7" s="145"/>
      <c r="F7" s="145"/>
      <c r="G7" s="145">
        <v>35000</v>
      </c>
    </row>
    <row r="8" ht="18.75" customHeight="1" spans="1:7">
      <c r="A8" s="146" t="s">
        <v>180</v>
      </c>
      <c r="B8" s="145">
        <v>10000</v>
      </c>
      <c r="C8" s="145"/>
      <c r="D8" s="145"/>
      <c r="E8" s="145"/>
      <c r="F8" s="145"/>
      <c r="G8" s="145">
        <v>10000</v>
      </c>
    </row>
    <row r="9" ht="18.75" customHeight="1" spans="1:7">
      <c r="A9" s="146" t="s">
        <v>181</v>
      </c>
      <c r="B9" s="145">
        <v>25000</v>
      </c>
      <c r="C9" s="145"/>
      <c r="D9" s="145"/>
      <c r="E9" s="145"/>
      <c r="F9" s="145"/>
      <c r="G9" s="145">
        <v>25000</v>
      </c>
    </row>
    <row r="10" ht="18.75" customHeight="1" spans="1:7">
      <c r="A10" s="146" t="s">
        <v>182</v>
      </c>
      <c r="B10" s="145"/>
      <c r="C10" s="145"/>
      <c r="D10" s="145"/>
      <c r="E10" s="145"/>
      <c r="F10" s="145"/>
      <c r="G10" s="145"/>
    </row>
    <row r="11" ht="18.75" customHeight="1" spans="1:7">
      <c r="A11" s="146" t="s">
        <v>183</v>
      </c>
      <c r="B11" s="145"/>
      <c r="C11" s="145"/>
      <c r="D11" s="145"/>
      <c r="E11" s="145"/>
      <c r="F11" s="145"/>
      <c r="G11" s="145"/>
    </row>
  </sheetData>
  <mergeCells count="7">
    <mergeCell ref="A2:G2"/>
    <mergeCell ref="A3:D3"/>
    <mergeCell ref="D4:F4"/>
    <mergeCell ref="A4:A6"/>
    <mergeCell ref="B4:B5"/>
    <mergeCell ref="C4:C5"/>
    <mergeCell ref="G4:G5"/>
  </mergeCells>
  <printOptions horizontalCentered="1"/>
  <pageMargins left="0.39" right="0.39" top="0.58" bottom="0.58" header="0.51" footer="0.51"/>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4"/>
  <sheetViews>
    <sheetView showZeros="0" topLeftCell="A10" workbookViewId="0">
      <selection activeCell="I32" sqref="I32"/>
    </sheetView>
  </sheetViews>
  <sheetFormatPr defaultColWidth="9.14285714285714" defaultRowHeight="14.25" customHeight="1"/>
  <cols>
    <col min="1" max="1" width="32.847619047619" customWidth="1"/>
    <col min="2" max="2" width="25.4190476190476" customWidth="1"/>
    <col min="3" max="3" width="26.5714285714286" customWidth="1"/>
    <col min="4" max="4" width="10.1428571428571" customWidth="1"/>
    <col min="5" max="5" width="28.5904761904762" customWidth="1"/>
    <col min="6" max="6" width="10.2857142857143" customWidth="1"/>
    <col min="7" max="7" width="23" customWidth="1"/>
    <col min="8" max="21" width="19.847619047619" customWidth="1"/>
    <col min="22" max="23" width="20" customWidth="1"/>
  </cols>
  <sheetData>
    <row r="1" ht="15" customHeight="1" spans="2:23">
      <c r="B1" s="124"/>
      <c r="D1" s="125"/>
      <c r="E1" s="125"/>
      <c r="F1" s="125"/>
      <c r="G1" s="125"/>
      <c r="H1" s="67"/>
      <c r="I1" s="67"/>
      <c r="J1" s="67"/>
      <c r="K1" s="67"/>
      <c r="L1" s="67"/>
      <c r="M1" s="67"/>
      <c r="N1" s="31"/>
      <c r="O1" s="31"/>
      <c r="P1" s="31"/>
      <c r="Q1" s="67"/>
      <c r="U1" s="124"/>
      <c r="W1" s="39" t="s">
        <v>184</v>
      </c>
    </row>
    <row r="2" ht="39.75" customHeight="1" spans="1:23">
      <c r="A2" s="126" t="str">
        <f>"2025"&amp;"年部门基本支出预算表"</f>
        <v>2025年部门基本支出预算表</v>
      </c>
      <c r="B2" s="52"/>
      <c r="C2" s="52"/>
      <c r="D2" s="52"/>
      <c r="E2" s="52"/>
      <c r="F2" s="52"/>
      <c r="G2" s="52"/>
      <c r="H2" s="52"/>
      <c r="I2" s="52"/>
      <c r="J2" s="52"/>
      <c r="K2" s="52"/>
      <c r="L2" s="52"/>
      <c r="M2" s="52"/>
      <c r="N2" s="6"/>
      <c r="O2" s="6"/>
      <c r="P2" s="6"/>
      <c r="Q2" s="52"/>
      <c r="R2" s="52"/>
      <c r="S2" s="52"/>
      <c r="T2" s="52"/>
      <c r="U2" s="52"/>
      <c r="V2" s="52"/>
      <c r="W2" s="52"/>
    </row>
    <row r="3" ht="18.75" customHeight="1" spans="1:23">
      <c r="A3" s="7" t="str">
        <f>"单位名称："&amp;"沧源佤族自治县地方产业发展服务中心"</f>
        <v>单位名称：沧源佤族自治县地方产业发展服务中心</v>
      </c>
      <c r="B3" s="127"/>
      <c r="C3" s="127"/>
      <c r="D3" s="127"/>
      <c r="E3" s="127"/>
      <c r="F3" s="127"/>
      <c r="G3" s="127"/>
      <c r="H3" s="71"/>
      <c r="I3" s="71"/>
      <c r="J3" s="71"/>
      <c r="K3" s="71"/>
      <c r="L3" s="71"/>
      <c r="M3" s="71"/>
      <c r="N3" s="93"/>
      <c r="O3" s="93"/>
      <c r="P3" s="93"/>
      <c r="Q3" s="71"/>
      <c r="U3" s="124"/>
      <c r="W3" s="39" t="s">
        <v>172</v>
      </c>
    </row>
    <row r="4" ht="18" customHeight="1" spans="1:23">
      <c r="A4" s="10" t="s">
        <v>185</v>
      </c>
      <c r="B4" s="10" t="s">
        <v>186</v>
      </c>
      <c r="C4" s="10" t="s">
        <v>187</v>
      </c>
      <c r="D4" s="10" t="s">
        <v>188</v>
      </c>
      <c r="E4" s="10" t="s">
        <v>189</v>
      </c>
      <c r="F4" s="10" t="s">
        <v>190</v>
      </c>
      <c r="G4" s="10" t="s">
        <v>191</v>
      </c>
      <c r="H4" s="128" t="s">
        <v>192</v>
      </c>
      <c r="I4" s="64" t="s">
        <v>192</v>
      </c>
      <c r="J4" s="64"/>
      <c r="K4" s="64"/>
      <c r="L4" s="64"/>
      <c r="M4" s="64"/>
      <c r="N4" s="13"/>
      <c r="O4" s="13"/>
      <c r="P4" s="13"/>
      <c r="Q4" s="74" t="s">
        <v>62</v>
      </c>
      <c r="R4" s="64" t="s">
        <v>79</v>
      </c>
      <c r="S4" s="64"/>
      <c r="T4" s="64"/>
      <c r="U4" s="64"/>
      <c r="V4" s="64"/>
      <c r="W4" s="134"/>
    </row>
    <row r="5" ht="18" customHeight="1" spans="1:23">
      <c r="A5" s="15"/>
      <c r="B5" s="123"/>
      <c r="C5" s="15"/>
      <c r="D5" s="15"/>
      <c r="E5" s="15"/>
      <c r="F5" s="15"/>
      <c r="G5" s="15"/>
      <c r="H5" s="105" t="s">
        <v>193</v>
      </c>
      <c r="I5" s="128" t="s">
        <v>59</v>
      </c>
      <c r="J5" s="64"/>
      <c r="K5" s="64"/>
      <c r="L5" s="64"/>
      <c r="M5" s="134"/>
      <c r="N5" s="12" t="s">
        <v>194</v>
      </c>
      <c r="O5" s="13"/>
      <c r="P5" s="14"/>
      <c r="Q5" s="10" t="s">
        <v>62</v>
      </c>
      <c r="R5" s="128" t="s">
        <v>79</v>
      </c>
      <c r="S5" s="74" t="s">
        <v>65</v>
      </c>
      <c r="T5" s="64" t="s">
        <v>79</v>
      </c>
      <c r="U5" s="74" t="s">
        <v>67</v>
      </c>
      <c r="V5" s="74" t="s">
        <v>68</v>
      </c>
      <c r="W5" s="136" t="s">
        <v>69</v>
      </c>
    </row>
    <row r="6" ht="18.75" customHeight="1" spans="1:23">
      <c r="A6" s="33"/>
      <c r="B6" s="33"/>
      <c r="C6" s="33"/>
      <c r="D6" s="33"/>
      <c r="E6" s="33"/>
      <c r="F6" s="33"/>
      <c r="G6" s="33"/>
      <c r="H6" s="33"/>
      <c r="I6" s="135" t="s">
        <v>195</v>
      </c>
      <c r="J6" s="10" t="s">
        <v>196</v>
      </c>
      <c r="K6" s="10" t="s">
        <v>197</v>
      </c>
      <c r="L6" s="10" t="s">
        <v>198</v>
      </c>
      <c r="M6" s="10" t="s">
        <v>199</v>
      </c>
      <c r="N6" s="10" t="s">
        <v>59</v>
      </c>
      <c r="O6" s="10" t="s">
        <v>60</v>
      </c>
      <c r="P6" s="10" t="s">
        <v>61</v>
      </c>
      <c r="Q6" s="33"/>
      <c r="R6" s="10" t="s">
        <v>58</v>
      </c>
      <c r="S6" s="10" t="s">
        <v>65</v>
      </c>
      <c r="T6" s="10" t="s">
        <v>200</v>
      </c>
      <c r="U6" s="10" t="s">
        <v>67</v>
      </c>
      <c r="V6" s="10" t="s">
        <v>68</v>
      </c>
      <c r="W6" s="10" t="s">
        <v>69</v>
      </c>
    </row>
    <row r="7" ht="37.5" customHeight="1" spans="1:23">
      <c r="A7" s="108"/>
      <c r="B7" s="108"/>
      <c r="C7" s="108"/>
      <c r="D7" s="108"/>
      <c r="E7" s="108"/>
      <c r="F7" s="108"/>
      <c r="G7" s="108"/>
      <c r="H7" s="108"/>
      <c r="I7" s="92"/>
      <c r="J7" s="17" t="s">
        <v>201</v>
      </c>
      <c r="K7" s="17" t="s">
        <v>197</v>
      </c>
      <c r="L7" s="17" t="s">
        <v>198</v>
      </c>
      <c r="M7" s="17" t="s">
        <v>199</v>
      </c>
      <c r="N7" s="17" t="s">
        <v>197</v>
      </c>
      <c r="O7" s="17" t="s">
        <v>198</v>
      </c>
      <c r="P7" s="17" t="s">
        <v>199</v>
      </c>
      <c r="Q7" s="17" t="s">
        <v>62</v>
      </c>
      <c r="R7" s="17" t="s">
        <v>58</v>
      </c>
      <c r="S7" s="17" t="s">
        <v>65</v>
      </c>
      <c r="T7" s="17" t="s">
        <v>200</v>
      </c>
      <c r="U7" s="17" t="s">
        <v>67</v>
      </c>
      <c r="V7" s="17" t="s">
        <v>68</v>
      </c>
      <c r="W7" s="17" t="s">
        <v>69</v>
      </c>
    </row>
    <row r="8" ht="19.5" customHeight="1" spans="1:23">
      <c r="A8" s="129">
        <v>1</v>
      </c>
      <c r="B8" s="129">
        <v>2</v>
      </c>
      <c r="C8" s="129">
        <v>3</v>
      </c>
      <c r="D8" s="129">
        <v>4</v>
      </c>
      <c r="E8" s="129">
        <v>5</v>
      </c>
      <c r="F8" s="129">
        <v>6</v>
      </c>
      <c r="G8" s="129">
        <v>7</v>
      </c>
      <c r="H8" s="129">
        <v>8</v>
      </c>
      <c r="I8" s="129">
        <v>9</v>
      </c>
      <c r="J8" s="129">
        <v>10</v>
      </c>
      <c r="K8" s="129">
        <v>11</v>
      </c>
      <c r="L8" s="129">
        <v>12</v>
      </c>
      <c r="M8" s="129">
        <v>13</v>
      </c>
      <c r="N8" s="129">
        <v>14</v>
      </c>
      <c r="O8" s="129">
        <v>15</v>
      </c>
      <c r="P8" s="129">
        <v>16</v>
      </c>
      <c r="Q8" s="129">
        <v>17</v>
      </c>
      <c r="R8" s="129">
        <v>18</v>
      </c>
      <c r="S8" s="129">
        <v>19</v>
      </c>
      <c r="T8" s="129">
        <v>20</v>
      </c>
      <c r="U8" s="129">
        <v>21</v>
      </c>
      <c r="V8" s="129">
        <v>22</v>
      </c>
      <c r="W8" s="129">
        <v>23</v>
      </c>
    </row>
    <row r="9" ht="21" customHeight="1" spans="1:23">
      <c r="A9" s="130" t="s">
        <v>71</v>
      </c>
      <c r="B9" s="130"/>
      <c r="C9" s="130"/>
      <c r="D9" s="130"/>
      <c r="E9" s="130"/>
      <c r="F9" s="130"/>
      <c r="G9" s="130"/>
      <c r="H9" s="23">
        <v>2939169.89</v>
      </c>
      <c r="I9" s="23">
        <v>2939169.89</v>
      </c>
      <c r="J9" s="23"/>
      <c r="K9" s="23"/>
      <c r="L9" s="23">
        <v>2939169.89</v>
      </c>
      <c r="M9" s="23"/>
      <c r="N9" s="23"/>
      <c r="O9" s="23"/>
      <c r="P9" s="23"/>
      <c r="Q9" s="23"/>
      <c r="R9" s="23"/>
      <c r="S9" s="23"/>
      <c r="T9" s="23"/>
      <c r="U9" s="23"/>
      <c r="V9" s="23"/>
      <c r="W9" s="23"/>
    </row>
    <row r="10" ht="21" customHeight="1" spans="1:23">
      <c r="A10" s="131" t="s">
        <v>71</v>
      </c>
      <c r="B10" s="21"/>
      <c r="C10" s="21"/>
      <c r="D10" s="21"/>
      <c r="E10" s="21"/>
      <c r="F10" s="21"/>
      <c r="G10" s="21"/>
      <c r="H10" s="23">
        <v>2939169.89</v>
      </c>
      <c r="I10" s="23">
        <v>2939169.89</v>
      </c>
      <c r="J10" s="23"/>
      <c r="K10" s="23"/>
      <c r="L10" s="23">
        <v>2939169.89</v>
      </c>
      <c r="M10" s="23"/>
      <c r="N10" s="23"/>
      <c r="O10" s="23"/>
      <c r="P10" s="23"/>
      <c r="Q10" s="23"/>
      <c r="R10" s="23"/>
      <c r="S10" s="23"/>
      <c r="T10" s="23"/>
      <c r="U10" s="23"/>
      <c r="V10" s="23"/>
      <c r="W10" s="23"/>
    </row>
    <row r="11" ht="21" customHeight="1" spans="1:23">
      <c r="A11" s="25"/>
      <c r="B11" s="21" t="s">
        <v>202</v>
      </c>
      <c r="C11" s="21" t="s">
        <v>203</v>
      </c>
      <c r="D11" s="21" t="s">
        <v>111</v>
      </c>
      <c r="E11" s="21" t="s">
        <v>112</v>
      </c>
      <c r="F11" s="21" t="s">
        <v>204</v>
      </c>
      <c r="G11" s="21" t="s">
        <v>205</v>
      </c>
      <c r="H11" s="23">
        <v>855564</v>
      </c>
      <c r="I11" s="23">
        <v>855564</v>
      </c>
      <c r="J11" s="23"/>
      <c r="K11" s="23"/>
      <c r="L11" s="23">
        <v>855564</v>
      </c>
      <c r="M11" s="23"/>
      <c r="N11" s="23"/>
      <c r="O11" s="23"/>
      <c r="P11" s="23"/>
      <c r="Q11" s="23"/>
      <c r="R11" s="23"/>
      <c r="S11" s="23"/>
      <c r="T11" s="23"/>
      <c r="U11" s="23"/>
      <c r="V11" s="23"/>
      <c r="W11" s="23"/>
    </row>
    <row r="12" ht="21" customHeight="1" spans="1:23">
      <c r="A12" s="25"/>
      <c r="B12" s="21" t="s">
        <v>202</v>
      </c>
      <c r="C12" s="21" t="s">
        <v>203</v>
      </c>
      <c r="D12" s="21" t="s">
        <v>111</v>
      </c>
      <c r="E12" s="21" t="s">
        <v>112</v>
      </c>
      <c r="F12" s="21" t="s">
        <v>206</v>
      </c>
      <c r="G12" s="21" t="s">
        <v>207</v>
      </c>
      <c r="H12" s="23">
        <v>160680</v>
      </c>
      <c r="I12" s="23">
        <v>160680</v>
      </c>
      <c r="J12" s="23"/>
      <c r="K12" s="23"/>
      <c r="L12" s="23">
        <v>160680</v>
      </c>
      <c r="M12" s="23"/>
      <c r="N12" s="23"/>
      <c r="O12" s="23"/>
      <c r="P12" s="23"/>
      <c r="Q12" s="23"/>
      <c r="R12" s="23"/>
      <c r="S12" s="23"/>
      <c r="T12" s="23"/>
      <c r="U12" s="23"/>
      <c r="V12" s="23"/>
      <c r="W12" s="23"/>
    </row>
    <row r="13" ht="21" customHeight="1" spans="1:23">
      <c r="A13" s="25"/>
      <c r="B13" s="21" t="s">
        <v>202</v>
      </c>
      <c r="C13" s="21" t="s">
        <v>203</v>
      </c>
      <c r="D13" s="21" t="s">
        <v>111</v>
      </c>
      <c r="E13" s="21" t="s">
        <v>112</v>
      </c>
      <c r="F13" s="21" t="s">
        <v>208</v>
      </c>
      <c r="G13" s="21" t="s">
        <v>209</v>
      </c>
      <c r="H13" s="23">
        <v>536544</v>
      </c>
      <c r="I13" s="23">
        <v>536544</v>
      </c>
      <c r="J13" s="23"/>
      <c r="K13" s="23"/>
      <c r="L13" s="23">
        <v>536544</v>
      </c>
      <c r="M13" s="23"/>
      <c r="N13" s="23"/>
      <c r="O13" s="23"/>
      <c r="P13" s="23"/>
      <c r="Q13" s="23"/>
      <c r="R13" s="23"/>
      <c r="S13" s="23"/>
      <c r="T13" s="23"/>
      <c r="U13" s="23"/>
      <c r="V13" s="23"/>
      <c r="W13" s="23"/>
    </row>
    <row r="14" ht="21" customHeight="1" spans="1:23">
      <c r="A14" s="25"/>
      <c r="B14" s="21" t="s">
        <v>202</v>
      </c>
      <c r="C14" s="21" t="s">
        <v>203</v>
      </c>
      <c r="D14" s="21" t="s">
        <v>111</v>
      </c>
      <c r="E14" s="21" t="s">
        <v>112</v>
      </c>
      <c r="F14" s="21" t="s">
        <v>208</v>
      </c>
      <c r="G14" s="21" t="s">
        <v>209</v>
      </c>
      <c r="H14" s="23">
        <v>254700</v>
      </c>
      <c r="I14" s="23">
        <v>254700</v>
      </c>
      <c r="J14" s="23"/>
      <c r="K14" s="23"/>
      <c r="L14" s="23">
        <v>254700</v>
      </c>
      <c r="M14" s="23"/>
      <c r="N14" s="23"/>
      <c r="O14" s="23"/>
      <c r="P14" s="23"/>
      <c r="Q14" s="23"/>
      <c r="R14" s="23"/>
      <c r="S14" s="23"/>
      <c r="T14" s="23"/>
      <c r="U14" s="23"/>
      <c r="V14" s="23"/>
      <c r="W14" s="23"/>
    </row>
    <row r="15" ht="21" customHeight="1" spans="1:23">
      <c r="A15" s="25"/>
      <c r="B15" s="21" t="s">
        <v>210</v>
      </c>
      <c r="C15" s="21" t="s">
        <v>211</v>
      </c>
      <c r="D15" s="21" t="s">
        <v>111</v>
      </c>
      <c r="E15" s="21" t="s">
        <v>112</v>
      </c>
      <c r="F15" s="21" t="s">
        <v>208</v>
      </c>
      <c r="G15" s="21" t="s">
        <v>209</v>
      </c>
      <c r="H15" s="23">
        <v>342000</v>
      </c>
      <c r="I15" s="23">
        <v>342000</v>
      </c>
      <c r="J15" s="23"/>
      <c r="K15" s="23"/>
      <c r="L15" s="23">
        <v>342000</v>
      </c>
      <c r="M15" s="23"/>
      <c r="N15" s="23"/>
      <c r="O15" s="23"/>
      <c r="P15" s="23"/>
      <c r="Q15" s="23"/>
      <c r="R15" s="23"/>
      <c r="S15" s="23"/>
      <c r="T15" s="23"/>
      <c r="U15" s="23"/>
      <c r="V15" s="23"/>
      <c r="W15" s="23"/>
    </row>
    <row r="16" ht="21" customHeight="1" spans="1:23">
      <c r="A16" s="25"/>
      <c r="B16" s="21" t="s">
        <v>212</v>
      </c>
      <c r="C16" s="21" t="s">
        <v>213</v>
      </c>
      <c r="D16" s="21" t="s">
        <v>97</v>
      </c>
      <c r="E16" s="21" t="s">
        <v>98</v>
      </c>
      <c r="F16" s="21" t="s">
        <v>214</v>
      </c>
      <c r="G16" s="21" t="s">
        <v>215</v>
      </c>
      <c r="H16" s="23">
        <v>300605.6</v>
      </c>
      <c r="I16" s="23">
        <v>300605.6</v>
      </c>
      <c r="J16" s="23"/>
      <c r="K16" s="23"/>
      <c r="L16" s="23">
        <v>300605.6</v>
      </c>
      <c r="M16" s="23"/>
      <c r="N16" s="23"/>
      <c r="O16" s="23"/>
      <c r="P16" s="23"/>
      <c r="Q16" s="23"/>
      <c r="R16" s="23"/>
      <c r="S16" s="23"/>
      <c r="T16" s="23"/>
      <c r="U16" s="23"/>
      <c r="V16" s="23"/>
      <c r="W16" s="23"/>
    </row>
    <row r="17" ht="21" customHeight="1" spans="1:23">
      <c r="A17" s="25"/>
      <c r="B17" s="21" t="s">
        <v>212</v>
      </c>
      <c r="C17" s="21" t="s">
        <v>213</v>
      </c>
      <c r="D17" s="21" t="s">
        <v>216</v>
      </c>
      <c r="E17" s="21" t="s">
        <v>217</v>
      </c>
      <c r="F17" s="21" t="s">
        <v>218</v>
      </c>
      <c r="G17" s="21" t="s">
        <v>219</v>
      </c>
      <c r="H17" s="23"/>
      <c r="I17" s="23"/>
      <c r="J17" s="23"/>
      <c r="K17" s="23"/>
      <c r="L17" s="23"/>
      <c r="M17" s="23"/>
      <c r="N17" s="23"/>
      <c r="O17" s="23"/>
      <c r="P17" s="23"/>
      <c r="Q17" s="23"/>
      <c r="R17" s="23"/>
      <c r="S17" s="23"/>
      <c r="T17" s="23"/>
      <c r="U17" s="23"/>
      <c r="V17" s="23"/>
      <c r="W17" s="23"/>
    </row>
    <row r="18" ht="21" customHeight="1" spans="1:23">
      <c r="A18" s="25"/>
      <c r="B18" s="21" t="s">
        <v>212</v>
      </c>
      <c r="C18" s="21" t="s">
        <v>213</v>
      </c>
      <c r="D18" s="21" t="s">
        <v>216</v>
      </c>
      <c r="E18" s="21" t="s">
        <v>217</v>
      </c>
      <c r="F18" s="21" t="s">
        <v>218</v>
      </c>
      <c r="G18" s="21" t="s">
        <v>219</v>
      </c>
      <c r="H18" s="23"/>
      <c r="I18" s="23"/>
      <c r="J18" s="23"/>
      <c r="K18" s="23"/>
      <c r="L18" s="23"/>
      <c r="M18" s="23"/>
      <c r="N18" s="23"/>
      <c r="O18" s="23"/>
      <c r="P18" s="23"/>
      <c r="Q18" s="23"/>
      <c r="R18" s="23"/>
      <c r="S18" s="23"/>
      <c r="T18" s="23"/>
      <c r="U18" s="23"/>
      <c r="V18" s="23"/>
      <c r="W18" s="23"/>
    </row>
    <row r="19" ht="21" customHeight="1" spans="1:23">
      <c r="A19" s="25"/>
      <c r="B19" s="21" t="s">
        <v>212</v>
      </c>
      <c r="C19" s="21" t="s">
        <v>213</v>
      </c>
      <c r="D19" s="21" t="s">
        <v>103</v>
      </c>
      <c r="E19" s="21" t="s">
        <v>104</v>
      </c>
      <c r="F19" s="21" t="s">
        <v>218</v>
      </c>
      <c r="G19" s="21" t="s">
        <v>219</v>
      </c>
      <c r="H19" s="23">
        <v>20666.64</v>
      </c>
      <c r="I19" s="23">
        <v>20666.64</v>
      </c>
      <c r="J19" s="23"/>
      <c r="K19" s="23"/>
      <c r="L19" s="23">
        <v>20666.64</v>
      </c>
      <c r="M19" s="23"/>
      <c r="N19" s="23"/>
      <c r="O19" s="23"/>
      <c r="P19" s="23"/>
      <c r="Q19" s="23"/>
      <c r="R19" s="23"/>
      <c r="S19" s="23"/>
      <c r="T19" s="23"/>
      <c r="U19" s="23"/>
      <c r="V19" s="23"/>
      <c r="W19" s="23"/>
    </row>
    <row r="20" ht="21" customHeight="1" spans="1:23">
      <c r="A20" s="25"/>
      <c r="B20" s="21" t="s">
        <v>212</v>
      </c>
      <c r="C20" s="21" t="s">
        <v>213</v>
      </c>
      <c r="D20" s="21" t="s">
        <v>103</v>
      </c>
      <c r="E20" s="21" t="s">
        <v>104</v>
      </c>
      <c r="F20" s="21" t="s">
        <v>218</v>
      </c>
      <c r="G20" s="21" t="s">
        <v>219</v>
      </c>
      <c r="H20" s="23">
        <v>112727.1</v>
      </c>
      <c r="I20" s="23">
        <v>112727.1</v>
      </c>
      <c r="J20" s="23"/>
      <c r="K20" s="23"/>
      <c r="L20" s="23">
        <v>112727.1</v>
      </c>
      <c r="M20" s="23"/>
      <c r="N20" s="23"/>
      <c r="O20" s="23"/>
      <c r="P20" s="23"/>
      <c r="Q20" s="23"/>
      <c r="R20" s="23"/>
      <c r="S20" s="23"/>
      <c r="T20" s="23"/>
      <c r="U20" s="23"/>
      <c r="V20" s="23"/>
      <c r="W20" s="23"/>
    </row>
    <row r="21" ht="21" customHeight="1" spans="1:23">
      <c r="A21" s="25"/>
      <c r="B21" s="21" t="s">
        <v>212</v>
      </c>
      <c r="C21" s="21" t="s">
        <v>213</v>
      </c>
      <c r="D21" s="21" t="s">
        <v>105</v>
      </c>
      <c r="E21" s="21" t="s">
        <v>106</v>
      </c>
      <c r="F21" s="21" t="s">
        <v>220</v>
      </c>
      <c r="G21" s="21" t="s">
        <v>221</v>
      </c>
      <c r="H21" s="23">
        <v>4788</v>
      </c>
      <c r="I21" s="23">
        <v>4788</v>
      </c>
      <c r="J21" s="23"/>
      <c r="K21" s="23"/>
      <c r="L21" s="23">
        <v>4788</v>
      </c>
      <c r="M21" s="23"/>
      <c r="N21" s="23"/>
      <c r="O21" s="23"/>
      <c r="P21" s="23"/>
      <c r="Q21" s="23"/>
      <c r="R21" s="23"/>
      <c r="S21" s="23"/>
      <c r="T21" s="23"/>
      <c r="U21" s="23"/>
      <c r="V21" s="23"/>
      <c r="W21" s="23"/>
    </row>
    <row r="22" ht="21" customHeight="1" spans="1:23">
      <c r="A22" s="25"/>
      <c r="B22" s="21" t="s">
        <v>212</v>
      </c>
      <c r="C22" s="21" t="s">
        <v>213</v>
      </c>
      <c r="D22" s="21" t="s">
        <v>105</v>
      </c>
      <c r="E22" s="21" t="s">
        <v>106</v>
      </c>
      <c r="F22" s="21" t="s">
        <v>220</v>
      </c>
      <c r="G22" s="21" t="s">
        <v>221</v>
      </c>
      <c r="H22" s="23">
        <v>504</v>
      </c>
      <c r="I22" s="23">
        <v>504</v>
      </c>
      <c r="J22" s="23"/>
      <c r="K22" s="23"/>
      <c r="L22" s="23">
        <v>504</v>
      </c>
      <c r="M22" s="23"/>
      <c r="N22" s="23"/>
      <c r="O22" s="23"/>
      <c r="P22" s="23"/>
      <c r="Q22" s="23"/>
      <c r="R22" s="23"/>
      <c r="S22" s="23"/>
      <c r="T22" s="23"/>
      <c r="U22" s="23"/>
      <c r="V22" s="23"/>
      <c r="W22" s="23"/>
    </row>
    <row r="23" ht="21" customHeight="1" spans="1:23">
      <c r="A23" s="25"/>
      <c r="B23" s="21" t="s">
        <v>212</v>
      </c>
      <c r="C23" s="21" t="s">
        <v>213</v>
      </c>
      <c r="D23" s="21" t="s">
        <v>105</v>
      </c>
      <c r="E23" s="21" t="s">
        <v>106</v>
      </c>
      <c r="F23" s="21" t="s">
        <v>220</v>
      </c>
      <c r="G23" s="21" t="s">
        <v>221</v>
      </c>
      <c r="H23" s="23">
        <v>3757.57</v>
      </c>
      <c r="I23" s="23">
        <v>3757.57</v>
      </c>
      <c r="J23" s="23"/>
      <c r="K23" s="23"/>
      <c r="L23" s="23">
        <v>3757.57</v>
      </c>
      <c r="M23" s="23"/>
      <c r="N23" s="23"/>
      <c r="O23" s="23"/>
      <c r="P23" s="23"/>
      <c r="Q23" s="23"/>
      <c r="R23" s="23"/>
      <c r="S23" s="23"/>
      <c r="T23" s="23"/>
      <c r="U23" s="23"/>
      <c r="V23" s="23"/>
      <c r="W23" s="23"/>
    </row>
    <row r="24" ht="21" customHeight="1" spans="1:23">
      <c r="A24" s="25"/>
      <c r="B24" s="21" t="s">
        <v>212</v>
      </c>
      <c r="C24" s="21" t="s">
        <v>213</v>
      </c>
      <c r="D24" s="21" t="s">
        <v>111</v>
      </c>
      <c r="E24" s="21" t="s">
        <v>112</v>
      </c>
      <c r="F24" s="21" t="s">
        <v>220</v>
      </c>
      <c r="G24" s="21" t="s">
        <v>221</v>
      </c>
      <c r="H24" s="23">
        <v>13151.5</v>
      </c>
      <c r="I24" s="23">
        <v>13151.5</v>
      </c>
      <c r="J24" s="23"/>
      <c r="K24" s="23"/>
      <c r="L24" s="23">
        <v>13151.5</v>
      </c>
      <c r="M24" s="23"/>
      <c r="N24" s="23"/>
      <c r="O24" s="23"/>
      <c r="P24" s="23"/>
      <c r="Q24" s="23"/>
      <c r="R24" s="23"/>
      <c r="S24" s="23"/>
      <c r="T24" s="23"/>
      <c r="U24" s="23"/>
      <c r="V24" s="23"/>
      <c r="W24" s="23"/>
    </row>
    <row r="25" ht="21" customHeight="1" spans="1:23">
      <c r="A25" s="25"/>
      <c r="B25" s="21" t="s">
        <v>222</v>
      </c>
      <c r="C25" s="21" t="s">
        <v>122</v>
      </c>
      <c r="D25" s="21" t="s">
        <v>121</v>
      </c>
      <c r="E25" s="21" t="s">
        <v>122</v>
      </c>
      <c r="F25" s="21" t="s">
        <v>223</v>
      </c>
      <c r="G25" s="21" t="s">
        <v>122</v>
      </c>
      <c r="H25" s="23">
        <v>225454.2</v>
      </c>
      <c r="I25" s="23">
        <v>225454.2</v>
      </c>
      <c r="J25" s="23"/>
      <c r="K25" s="23"/>
      <c r="L25" s="23">
        <v>225454.2</v>
      </c>
      <c r="M25" s="23"/>
      <c r="N25" s="23"/>
      <c r="O25" s="23"/>
      <c r="P25" s="23"/>
      <c r="Q25" s="23"/>
      <c r="R25" s="23"/>
      <c r="S25" s="23"/>
      <c r="T25" s="23"/>
      <c r="U25" s="23"/>
      <c r="V25" s="23"/>
      <c r="W25" s="23"/>
    </row>
    <row r="26" ht="21" customHeight="1" spans="1:23">
      <c r="A26" s="25"/>
      <c r="B26" s="21" t="s">
        <v>224</v>
      </c>
      <c r="C26" s="21" t="s">
        <v>225</v>
      </c>
      <c r="D26" s="21" t="s">
        <v>111</v>
      </c>
      <c r="E26" s="21" t="s">
        <v>112</v>
      </c>
      <c r="F26" s="21" t="s">
        <v>226</v>
      </c>
      <c r="G26" s="21" t="s">
        <v>227</v>
      </c>
      <c r="H26" s="23"/>
      <c r="I26" s="23"/>
      <c r="J26" s="23"/>
      <c r="K26" s="23"/>
      <c r="L26" s="23"/>
      <c r="M26" s="23"/>
      <c r="N26" s="23"/>
      <c r="O26" s="23"/>
      <c r="P26" s="23"/>
      <c r="Q26" s="23"/>
      <c r="R26" s="23"/>
      <c r="S26" s="23"/>
      <c r="T26" s="23"/>
      <c r="U26" s="23"/>
      <c r="V26" s="23"/>
      <c r="W26" s="23"/>
    </row>
    <row r="27" ht="21" customHeight="1" spans="1:23">
      <c r="A27" s="25"/>
      <c r="B27" s="21" t="s">
        <v>224</v>
      </c>
      <c r="C27" s="21" t="s">
        <v>225</v>
      </c>
      <c r="D27" s="21" t="s">
        <v>111</v>
      </c>
      <c r="E27" s="21" t="s">
        <v>112</v>
      </c>
      <c r="F27" s="21" t="s">
        <v>226</v>
      </c>
      <c r="G27" s="21" t="s">
        <v>227</v>
      </c>
      <c r="H27" s="23">
        <v>19000</v>
      </c>
      <c r="I27" s="23">
        <v>19000</v>
      </c>
      <c r="J27" s="23"/>
      <c r="K27" s="23"/>
      <c r="L27" s="23">
        <v>19000</v>
      </c>
      <c r="M27" s="23"/>
      <c r="N27" s="23"/>
      <c r="O27" s="23"/>
      <c r="P27" s="23"/>
      <c r="Q27" s="23"/>
      <c r="R27" s="23"/>
      <c r="S27" s="23"/>
      <c r="T27" s="23"/>
      <c r="U27" s="23"/>
      <c r="V27" s="23"/>
      <c r="W27" s="23"/>
    </row>
    <row r="28" ht="21" customHeight="1" spans="1:23">
      <c r="A28" s="25"/>
      <c r="B28" s="21" t="s">
        <v>224</v>
      </c>
      <c r="C28" s="21" t="s">
        <v>225</v>
      </c>
      <c r="D28" s="21" t="s">
        <v>111</v>
      </c>
      <c r="E28" s="21" t="s">
        <v>112</v>
      </c>
      <c r="F28" s="21" t="s">
        <v>228</v>
      </c>
      <c r="G28" s="21" t="s">
        <v>229</v>
      </c>
      <c r="H28" s="23">
        <v>3500</v>
      </c>
      <c r="I28" s="23">
        <v>3500</v>
      </c>
      <c r="J28" s="23"/>
      <c r="K28" s="23"/>
      <c r="L28" s="23">
        <v>3500</v>
      </c>
      <c r="M28" s="23"/>
      <c r="N28" s="23"/>
      <c r="O28" s="23"/>
      <c r="P28" s="23"/>
      <c r="Q28" s="23"/>
      <c r="R28" s="23"/>
      <c r="S28" s="23"/>
      <c r="T28" s="23"/>
      <c r="U28" s="23"/>
      <c r="V28" s="23"/>
      <c r="W28" s="23"/>
    </row>
    <row r="29" ht="21" customHeight="1" spans="1:23">
      <c r="A29" s="25"/>
      <c r="B29" s="21" t="s">
        <v>224</v>
      </c>
      <c r="C29" s="21" t="s">
        <v>225</v>
      </c>
      <c r="D29" s="21" t="s">
        <v>111</v>
      </c>
      <c r="E29" s="21" t="s">
        <v>112</v>
      </c>
      <c r="F29" s="21" t="s">
        <v>230</v>
      </c>
      <c r="G29" s="21" t="s">
        <v>231</v>
      </c>
      <c r="H29" s="23">
        <v>10000</v>
      </c>
      <c r="I29" s="23">
        <v>10000</v>
      </c>
      <c r="J29" s="23"/>
      <c r="K29" s="23"/>
      <c r="L29" s="23">
        <v>10000</v>
      </c>
      <c r="M29" s="23"/>
      <c r="N29" s="23"/>
      <c r="O29" s="23"/>
      <c r="P29" s="23"/>
      <c r="Q29" s="23"/>
      <c r="R29" s="23"/>
      <c r="S29" s="23"/>
      <c r="T29" s="23"/>
      <c r="U29" s="23"/>
      <c r="V29" s="23"/>
      <c r="W29" s="23"/>
    </row>
    <row r="30" ht="21" customHeight="1" spans="1:23">
      <c r="A30" s="25"/>
      <c r="B30" s="21" t="s">
        <v>232</v>
      </c>
      <c r="C30" s="21" t="s">
        <v>233</v>
      </c>
      <c r="D30" s="21" t="s">
        <v>111</v>
      </c>
      <c r="E30" s="21" t="s">
        <v>112</v>
      </c>
      <c r="F30" s="21" t="s">
        <v>234</v>
      </c>
      <c r="G30" s="21" t="s">
        <v>177</v>
      </c>
      <c r="H30" s="23">
        <v>10000</v>
      </c>
      <c r="I30" s="23">
        <v>10000</v>
      </c>
      <c r="J30" s="23"/>
      <c r="K30" s="23"/>
      <c r="L30" s="23">
        <v>10000</v>
      </c>
      <c r="M30" s="23"/>
      <c r="N30" s="23"/>
      <c r="O30" s="23"/>
      <c r="P30" s="23"/>
      <c r="Q30" s="23"/>
      <c r="R30" s="23"/>
      <c r="S30" s="23"/>
      <c r="T30" s="23"/>
      <c r="U30" s="23"/>
      <c r="V30" s="23"/>
      <c r="W30" s="23"/>
    </row>
    <row r="31" ht="21" customHeight="1" spans="1:23">
      <c r="A31" s="25"/>
      <c r="B31" s="21" t="s">
        <v>224</v>
      </c>
      <c r="C31" s="21" t="s">
        <v>225</v>
      </c>
      <c r="D31" s="21" t="s">
        <v>111</v>
      </c>
      <c r="E31" s="21" t="s">
        <v>112</v>
      </c>
      <c r="F31" s="21" t="s">
        <v>235</v>
      </c>
      <c r="G31" s="21" t="s">
        <v>236</v>
      </c>
      <c r="H31" s="23">
        <v>5000</v>
      </c>
      <c r="I31" s="23">
        <v>5000</v>
      </c>
      <c r="J31" s="23"/>
      <c r="K31" s="23"/>
      <c r="L31" s="23">
        <v>5000</v>
      </c>
      <c r="M31" s="23"/>
      <c r="N31" s="23"/>
      <c r="O31" s="23"/>
      <c r="P31" s="23"/>
      <c r="Q31" s="23"/>
      <c r="R31" s="23"/>
      <c r="S31" s="23"/>
      <c r="T31" s="23"/>
      <c r="U31" s="23"/>
      <c r="V31" s="23"/>
      <c r="W31" s="23"/>
    </row>
    <row r="32" ht="21" customHeight="1" spans="1:23">
      <c r="A32" s="25"/>
      <c r="B32" s="21" t="s">
        <v>237</v>
      </c>
      <c r="C32" s="21" t="s">
        <v>238</v>
      </c>
      <c r="D32" s="21" t="s">
        <v>111</v>
      </c>
      <c r="E32" s="21" t="s">
        <v>112</v>
      </c>
      <c r="F32" s="21" t="s">
        <v>239</v>
      </c>
      <c r="G32" s="21" t="s">
        <v>238</v>
      </c>
      <c r="H32" s="23">
        <v>17111.28</v>
      </c>
      <c r="I32" s="23">
        <v>17111.28</v>
      </c>
      <c r="J32" s="23"/>
      <c r="K32" s="23"/>
      <c r="L32" s="23">
        <v>17111.28</v>
      </c>
      <c r="M32" s="23"/>
      <c r="N32" s="23"/>
      <c r="O32" s="23"/>
      <c r="P32" s="23"/>
      <c r="Q32" s="23"/>
      <c r="R32" s="23"/>
      <c r="S32" s="23"/>
      <c r="T32" s="23"/>
      <c r="U32" s="23"/>
      <c r="V32" s="23"/>
      <c r="W32" s="23"/>
    </row>
    <row r="33" ht="21" customHeight="1" spans="1:23">
      <c r="A33" s="25"/>
      <c r="B33" s="21" t="s">
        <v>240</v>
      </c>
      <c r="C33" s="21" t="s">
        <v>241</v>
      </c>
      <c r="D33" s="21" t="s">
        <v>95</v>
      </c>
      <c r="E33" s="21" t="s">
        <v>96</v>
      </c>
      <c r="F33" s="21" t="s">
        <v>242</v>
      </c>
      <c r="G33" s="21" t="s">
        <v>243</v>
      </c>
      <c r="H33" s="23">
        <v>43416</v>
      </c>
      <c r="I33" s="23">
        <v>43416</v>
      </c>
      <c r="J33" s="23"/>
      <c r="K33" s="23"/>
      <c r="L33" s="23">
        <v>43416</v>
      </c>
      <c r="M33" s="23"/>
      <c r="N33" s="23"/>
      <c r="O33" s="23"/>
      <c r="P33" s="23"/>
      <c r="Q33" s="23"/>
      <c r="R33" s="23"/>
      <c r="S33" s="23"/>
      <c r="T33" s="23"/>
      <c r="U33" s="23"/>
      <c r="V33" s="23"/>
      <c r="W33" s="23"/>
    </row>
    <row r="34" ht="21" customHeight="1" spans="1:23">
      <c r="A34" s="36" t="s">
        <v>123</v>
      </c>
      <c r="B34" s="132"/>
      <c r="C34" s="132"/>
      <c r="D34" s="132"/>
      <c r="E34" s="132"/>
      <c r="F34" s="132"/>
      <c r="G34" s="133"/>
      <c r="H34" s="23">
        <v>2939169.89</v>
      </c>
      <c r="I34" s="23">
        <v>2939169.89</v>
      </c>
      <c r="J34" s="23"/>
      <c r="K34" s="23"/>
      <c r="L34" s="23">
        <v>2939169.89</v>
      </c>
      <c r="M34" s="23"/>
      <c r="N34" s="23"/>
      <c r="O34" s="23"/>
      <c r="P34" s="23"/>
      <c r="Q34" s="23"/>
      <c r="R34" s="23"/>
      <c r="S34" s="23"/>
      <c r="T34" s="23"/>
      <c r="U34" s="23"/>
      <c r="V34" s="23"/>
      <c r="W34" s="23"/>
    </row>
  </sheetData>
  <mergeCells count="30">
    <mergeCell ref="A2:W2"/>
    <mergeCell ref="A3:G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2"/>
  <sheetViews>
    <sheetView showZeros="0" workbookViewId="0">
      <selection activeCell="I27" sqref="I27"/>
    </sheetView>
  </sheetViews>
  <sheetFormatPr defaultColWidth="9.14285714285714" defaultRowHeight="14.25" customHeight="1"/>
  <cols>
    <col min="1" max="1" width="12.4190476190476" customWidth="1"/>
    <col min="2" max="2" width="30.4380952380952" customWidth="1"/>
    <col min="3" max="3" width="32.847619047619" customWidth="1"/>
    <col min="4" max="4" width="23.847619047619" customWidth="1"/>
    <col min="5" max="5" width="11.1428571428571" customWidth="1"/>
    <col min="6" max="6" width="17.7142857142857" customWidth="1"/>
    <col min="7" max="7" width="9.84761904761905" customWidth="1"/>
    <col min="8" max="8" width="17.7142857142857" customWidth="1"/>
    <col min="9" max="21" width="19.1428571428571" customWidth="1"/>
    <col min="22" max="23" width="19.2857142857143" customWidth="1"/>
  </cols>
  <sheetData>
    <row r="1" ht="15" customHeight="1" spans="1:23">
      <c r="A1" s="1"/>
      <c r="B1" s="3"/>
      <c r="C1" s="1"/>
      <c r="D1" s="1"/>
      <c r="E1" s="2"/>
      <c r="F1" s="2"/>
      <c r="G1" s="2"/>
      <c r="H1" s="2"/>
      <c r="I1" s="3"/>
      <c r="J1" s="3"/>
      <c r="K1" s="3"/>
      <c r="L1" s="3"/>
      <c r="M1" s="3"/>
      <c r="N1" s="3"/>
      <c r="O1" s="3"/>
      <c r="P1" s="3"/>
      <c r="Q1" s="3"/>
      <c r="R1" s="1"/>
      <c r="S1" s="1"/>
      <c r="T1" s="1"/>
      <c r="U1" s="3"/>
      <c r="V1" s="1"/>
      <c r="W1" s="40" t="s">
        <v>244</v>
      </c>
    </row>
    <row r="2" ht="41.25" customHeight="1" spans="1:23">
      <c r="A2" s="5" t="str">
        <f>"2025"&amp;"年部门项目支出预算表"</f>
        <v>2025年部门项目支出预算表</v>
      </c>
      <c r="B2" s="6"/>
      <c r="C2" s="6"/>
      <c r="D2" s="6"/>
      <c r="E2" s="6"/>
      <c r="F2" s="6"/>
      <c r="G2" s="6"/>
      <c r="H2" s="6"/>
      <c r="I2" s="6"/>
      <c r="J2" s="6"/>
      <c r="K2" s="6"/>
      <c r="L2" s="6"/>
      <c r="M2" s="6"/>
      <c r="N2" s="6"/>
      <c r="O2" s="6"/>
      <c r="P2" s="6"/>
      <c r="Q2" s="6"/>
      <c r="R2" s="6"/>
      <c r="S2" s="6"/>
      <c r="T2" s="6"/>
      <c r="U2" s="6"/>
      <c r="V2" s="6"/>
      <c r="W2" s="6"/>
    </row>
    <row r="3" ht="18.75" customHeight="1" spans="1:23">
      <c r="A3" s="7" t="str">
        <f>"单位名称："&amp;"沧源佤族自治县地方产业发展服务中心"</f>
        <v>单位名称：沧源佤族自治县地方产业发展服务中心</v>
      </c>
      <c r="B3" s="8"/>
      <c r="C3" s="8"/>
      <c r="D3" s="8"/>
      <c r="E3" s="8"/>
      <c r="F3" s="8"/>
      <c r="G3" s="8"/>
      <c r="H3" s="8"/>
      <c r="I3" s="9"/>
      <c r="J3" s="9"/>
      <c r="K3" s="9"/>
      <c r="L3" s="9"/>
      <c r="M3" s="9"/>
      <c r="N3" s="9"/>
      <c r="O3" s="9"/>
      <c r="P3" s="9"/>
      <c r="Q3" s="9"/>
      <c r="R3" s="1"/>
      <c r="S3" s="1"/>
      <c r="T3" s="1"/>
      <c r="U3" s="3"/>
      <c r="V3" s="1"/>
      <c r="W3" s="40" t="s">
        <v>172</v>
      </c>
    </row>
    <row r="4" ht="18.75" customHeight="1" spans="1:23">
      <c r="A4" s="10" t="s">
        <v>245</v>
      </c>
      <c r="B4" s="11" t="s">
        <v>186</v>
      </c>
      <c r="C4" s="10" t="s">
        <v>187</v>
      </c>
      <c r="D4" s="10" t="s">
        <v>246</v>
      </c>
      <c r="E4" s="11" t="s">
        <v>188</v>
      </c>
      <c r="F4" s="11" t="s">
        <v>189</v>
      </c>
      <c r="G4" s="11" t="s">
        <v>247</v>
      </c>
      <c r="H4" s="11" t="s">
        <v>248</v>
      </c>
      <c r="I4" s="32" t="s">
        <v>56</v>
      </c>
      <c r="J4" s="12" t="s">
        <v>249</v>
      </c>
      <c r="K4" s="13"/>
      <c r="L4" s="13"/>
      <c r="M4" s="14"/>
      <c r="N4" s="12" t="s">
        <v>194</v>
      </c>
      <c r="O4" s="13"/>
      <c r="P4" s="14"/>
      <c r="Q4" s="11" t="s">
        <v>62</v>
      </c>
      <c r="R4" s="12" t="s">
        <v>79</v>
      </c>
      <c r="S4" s="13"/>
      <c r="T4" s="13"/>
      <c r="U4" s="13"/>
      <c r="V4" s="13"/>
      <c r="W4" s="14"/>
    </row>
    <row r="5" ht="18.75" customHeight="1" spans="1:23">
      <c r="A5" s="15"/>
      <c r="B5" s="33"/>
      <c r="C5" s="15"/>
      <c r="D5" s="15"/>
      <c r="E5" s="16"/>
      <c r="F5" s="16"/>
      <c r="G5" s="16"/>
      <c r="H5" s="16"/>
      <c r="I5" s="33"/>
      <c r="J5" s="120" t="s">
        <v>59</v>
      </c>
      <c r="K5" s="121"/>
      <c r="L5" s="11" t="s">
        <v>60</v>
      </c>
      <c r="M5" s="11" t="s">
        <v>61</v>
      </c>
      <c r="N5" s="11" t="s">
        <v>59</v>
      </c>
      <c r="O5" s="11" t="s">
        <v>60</v>
      </c>
      <c r="P5" s="11" t="s">
        <v>61</v>
      </c>
      <c r="Q5" s="16"/>
      <c r="R5" s="11" t="s">
        <v>58</v>
      </c>
      <c r="S5" s="10" t="s">
        <v>65</v>
      </c>
      <c r="T5" s="10" t="s">
        <v>200</v>
      </c>
      <c r="U5" s="10" t="s">
        <v>67</v>
      </c>
      <c r="V5" s="10" t="s">
        <v>68</v>
      </c>
      <c r="W5" s="10" t="s">
        <v>69</v>
      </c>
    </row>
    <row r="6" ht="18.75" customHeight="1" spans="1:23">
      <c r="A6" s="33"/>
      <c r="B6" s="33"/>
      <c r="C6" s="33"/>
      <c r="D6" s="33"/>
      <c r="E6" s="33"/>
      <c r="F6" s="33"/>
      <c r="G6" s="33"/>
      <c r="H6" s="33"/>
      <c r="I6" s="33"/>
      <c r="J6" s="122" t="s">
        <v>58</v>
      </c>
      <c r="K6" s="94"/>
      <c r="L6" s="33"/>
      <c r="M6" s="33"/>
      <c r="N6" s="33"/>
      <c r="O6" s="33"/>
      <c r="P6" s="33"/>
      <c r="Q6" s="33"/>
      <c r="R6" s="33"/>
      <c r="S6" s="123"/>
      <c r="T6" s="123"/>
      <c r="U6" s="123"/>
      <c r="V6" s="123"/>
      <c r="W6" s="123"/>
    </row>
    <row r="7" ht="18.75" customHeight="1" spans="1:23">
      <c r="A7" s="17"/>
      <c r="B7" s="34"/>
      <c r="C7" s="17"/>
      <c r="D7" s="17"/>
      <c r="E7" s="18"/>
      <c r="F7" s="18"/>
      <c r="G7" s="18"/>
      <c r="H7" s="18"/>
      <c r="I7" s="34"/>
      <c r="J7" s="47" t="s">
        <v>58</v>
      </c>
      <c r="K7" s="47" t="s">
        <v>250</v>
      </c>
      <c r="L7" s="18"/>
      <c r="M7" s="18"/>
      <c r="N7" s="18"/>
      <c r="O7" s="18"/>
      <c r="P7" s="18"/>
      <c r="Q7" s="18"/>
      <c r="R7" s="18"/>
      <c r="S7" s="18"/>
      <c r="T7" s="18"/>
      <c r="U7" s="34"/>
      <c r="V7" s="18"/>
      <c r="W7" s="18"/>
    </row>
    <row r="8" ht="18.7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21"/>
      <c r="B9" s="21"/>
      <c r="C9" s="21" t="s">
        <v>251</v>
      </c>
      <c r="D9" s="21"/>
      <c r="E9" s="21"/>
      <c r="F9" s="21"/>
      <c r="G9" s="21"/>
      <c r="H9" s="21"/>
      <c r="I9" s="23">
        <v>100000</v>
      </c>
      <c r="J9" s="23">
        <v>100000</v>
      </c>
      <c r="K9" s="23">
        <v>100000</v>
      </c>
      <c r="L9" s="23"/>
      <c r="M9" s="23"/>
      <c r="N9" s="23"/>
      <c r="O9" s="23"/>
      <c r="P9" s="23"/>
      <c r="Q9" s="23"/>
      <c r="R9" s="23"/>
      <c r="S9" s="23"/>
      <c r="T9" s="23"/>
      <c r="U9" s="23"/>
      <c r="V9" s="23"/>
      <c r="W9" s="23"/>
    </row>
    <row r="10" ht="18.75" customHeight="1" spans="1:23">
      <c r="A10" s="119" t="s">
        <v>252</v>
      </c>
      <c r="B10" s="119" t="s">
        <v>253</v>
      </c>
      <c r="C10" s="21" t="s">
        <v>251</v>
      </c>
      <c r="D10" s="119" t="s">
        <v>71</v>
      </c>
      <c r="E10" s="119" t="s">
        <v>89</v>
      </c>
      <c r="F10" s="119" t="s">
        <v>90</v>
      </c>
      <c r="G10" s="119" t="s">
        <v>226</v>
      </c>
      <c r="H10" s="119" t="s">
        <v>227</v>
      </c>
      <c r="I10" s="23">
        <v>65000</v>
      </c>
      <c r="J10" s="23">
        <v>65000</v>
      </c>
      <c r="K10" s="23">
        <v>65000</v>
      </c>
      <c r="L10" s="23"/>
      <c r="M10" s="23"/>
      <c r="N10" s="23"/>
      <c r="O10" s="23"/>
      <c r="P10" s="23"/>
      <c r="Q10" s="23"/>
      <c r="R10" s="23"/>
      <c r="S10" s="23"/>
      <c r="T10" s="23"/>
      <c r="U10" s="23"/>
      <c r="V10" s="23"/>
      <c r="W10" s="23"/>
    </row>
    <row r="11" ht="18.75" customHeight="1" spans="1:23">
      <c r="A11" s="119" t="s">
        <v>252</v>
      </c>
      <c r="B11" s="119" t="s">
        <v>253</v>
      </c>
      <c r="C11" s="21" t="s">
        <v>251</v>
      </c>
      <c r="D11" s="119" t="s">
        <v>71</v>
      </c>
      <c r="E11" s="119" t="s">
        <v>89</v>
      </c>
      <c r="F11" s="119" t="s">
        <v>90</v>
      </c>
      <c r="G11" s="119" t="s">
        <v>230</v>
      </c>
      <c r="H11" s="119" t="s">
        <v>231</v>
      </c>
      <c r="I11" s="23">
        <v>25000</v>
      </c>
      <c r="J11" s="23">
        <v>25000</v>
      </c>
      <c r="K11" s="23">
        <v>25000</v>
      </c>
      <c r="L11" s="23"/>
      <c r="M11" s="23"/>
      <c r="N11" s="23"/>
      <c r="O11" s="23"/>
      <c r="P11" s="23"/>
      <c r="Q11" s="23"/>
      <c r="R11" s="23"/>
      <c r="S11" s="23"/>
      <c r="T11" s="23"/>
      <c r="U11" s="23"/>
      <c r="V11" s="23"/>
      <c r="W11" s="23"/>
    </row>
    <row r="12" ht="18.75" customHeight="1" spans="1:23">
      <c r="A12" s="119" t="s">
        <v>252</v>
      </c>
      <c r="B12" s="119" t="s">
        <v>253</v>
      </c>
      <c r="C12" s="21" t="s">
        <v>251</v>
      </c>
      <c r="D12" s="119" t="s">
        <v>71</v>
      </c>
      <c r="E12" s="119" t="s">
        <v>89</v>
      </c>
      <c r="F12" s="119" t="s">
        <v>90</v>
      </c>
      <c r="G12" s="119" t="s">
        <v>234</v>
      </c>
      <c r="H12" s="119" t="s">
        <v>177</v>
      </c>
      <c r="I12" s="23">
        <v>5000</v>
      </c>
      <c r="J12" s="23">
        <v>5000</v>
      </c>
      <c r="K12" s="23">
        <v>5000</v>
      </c>
      <c r="L12" s="23"/>
      <c r="M12" s="23"/>
      <c r="N12" s="23"/>
      <c r="O12" s="23"/>
      <c r="P12" s="23"/>
      <c r="Q12" s="23"/>
      <c r="R12" s="23"/>
      <c r="S12" s="23"/>
      <c r="T12" s="23"/>
      <c r="U12" s="23"/>
      <c r="V12" s="23"/>
      <c r="W12" s="23"/>
    </row>
    <row r="13" ht="18.75" customHeight="1" spans="1:23">
      <c r="A13" s="119" t="s">
        <v>252</v>
      </c>
      <c r="B13" s="119" t="s">
        <v>253</v>
      </c>
      <c r="C13" s="21" t="s">
        <v>251</v>
      </c>
      <c r="D13" s="119" t="s">
        <v>71</v>
      </c>
      <c r="E13" s="119" t="s">
        <v>89</v>
      </c>
      <c r="F13" s="119" t="s">
        <v>90</v>
      </c>
      <c r="G13" s="119" t="s">
        <v>254</v>
      </c>
      <c r="H13" s="119" t="s">
        <v>255</v>
      </c>
      <c r="I13" s="23">
        <v>5000</v>
      </c>
      <c r="J13" s="23">
        <v>5000</v>
      </c>
      <c r="K13" s="23">
        <v>5000</v>
      </c>
      <c r="L13" s="23"/>
      <c r="M13" s="23"/>
      <c r="N13" s="23"/>
      <c r="O13" s="23"/>
      <c r="P13" s="23"/>
      <c r="Q13" s="23"/>
      <c r="R13" s="23"/>
      <c r="S13" s="23"/>
      <c r="T13" s="23"/>
      <c r="U13" s="23"/>
      <c r="V13" s="23"/>
      <c r="W13" s="23"/>
    </row>
    <row r="14" ht="18.75" customHeight="1" spans="1:23">
      <c r="A14" s="25"/>
      <c r="B14" s="25"/>
      <c r="C14" s="21" t="s">
        <v>256</v>
      </c>
      <c r="D14" s="25"/>
      <c r="E14" s="25"/>
      <c r="F14" s="25"/>
      <c r="G14" s="25"/>
      <c r="H14" s="25"/>
      <c r="I14" s="23">
        <v>4405000</v>
      </c>
      <c r="J14" s="23">
        <v>4405000</v>
      </c>
      <c r="K14" s="23">
        <v>4405000</v>
      </c>
      <c r="L14" s="23"/>
      <c r="M14" s="23"/>
      <c r="N14" s="23"/>
      <c r="O14" s="23"/>
      <c r="P14" s="23"/>
      <c r="Q14" s="23"/>
      <c r="R14" s="23"/>
      <c r="S14" s="23"/>
      <c r="T14" s="23"/>
      <c r="U14" s="23"/>
      <c r="V14" s="23"/>
      <c r="W14" s="23"/>
    </row>
    <row r="15" ht="18.75" customHeight="1" spans="1:23">
      <c r="A15" s="119" t="s">
        <v>257</v>
      </c>
      <c r="B15" s="119" t="s">
        <v>258</v>
      </c>
      <c r="C15" s="21" t="s">
        <v>256</v>
      </c>
      <c r="D15" s="119" t="s">
        <v>71</v>
      </c>
      <c r="E15" s="119" t="s">
        <v>113</v>
      </c>
      <c r="F15" s="119" t="s">
        <v>114</v>
      </c>
      <c r="G15" s="119" t="s">
        <v>226</v>
      </c>
      <c r="H15" s="119" t="s">
        <v>227</v>
      </c>
      <c r="I15" s="23">
        <v>4335000</v>
      </c>
      <c r="J15" s="23">
        <v>4335000</v>
      </c>
      <c r="K15" s="23">
        <v>4335000</v>
      </c>
      <c r="L15" s="23"/>
      <c r="M15" s="23"/>
      <c r="N15" s="23"/>
      <c r="O15" s="23"/>
      <c r="P15" s="23"/>
      <c r="Q15" s="23"/>
      <c r="R15" s="23"/>
      <c r="S15" s="23"/>
      <c r="T15" s="23"/>
      <c r="U15" s="23"/>
      <c r="V15" s="23"/>
      <c r="W15" s="23"/>
    </row>
    <row r="16" ht="18.75" customHeight="1" spans="1:23">
      <c r="A16" s="119" t="s">
        <v>257</v>
      </c>
      <c r="B16" s="119" t="s">
        <v>258</v>
      </c>
      <c r="C16" s="21" t="s">
        <v>256</v>
      </c>
      <c r="D16" s="119" t="s">
        <v>71</v>
      </c>
      <c r="E16" s="119" t="s">
        <v>113</v>
      </c>
      <c r="F16" s="119" t="s">
        <v>114</v>
      </c>
      <c r="G16" s="119" t="s">
        <v>230</v>
      </c>
      <c r="H16" s="119" t="s">
        <v>231</v>
      </c>
      <c r="I16" s="23">
        <v>50000</v>
      </c>
      <c r="J16" s="23">
        <v>50000</v>
      </c>
      <c r="K16" s="23">
        <v>50000</v>
      </c>
      <c r="L16" s="23"/>
      <c r="M16" s="23"/>
      <c r="N16" s="23"/>
      <c r="O16" s="23"/>
      <c r="P16" s="23"/>
      <c r="Q16" s="23"/>
      <c r="R16" s="23"/>
      <c r="S16" s="23"/>
      <c r="T16" s="23"/>
      <c r="U16" s="23"/>
      <c r="V16" s="23"/>
      <c r="W16" s="23"/>
    </row>
    <row r="17" ht="18.75" customHeight="1" spans="1:23">
      <c r="A17" s="119" t="s">
        <v>257</v>
      </c>
      <c r="B17" s="119" t="s">
        <v>258</v>
      </c>
      <c r="C17" s="21" t="s">
        <v>256</v>
      </c>
      <c r="D17" s="119" t="s">
        <v>71</v>
      </c>
      <c r="E17" s="119" t="s">
        <v>113</v>
      </c>
      <c r="F17" s="119" t="s">
        <v>114</v>
      </c>
      <c r="G17" s="119" t="s">
        <v>234</v>
      </c>
      <c r="H17" s="119" t="s">
        <v>177</v>
      </c>
      <c r="I17" s="23">
        <v>10000</v>
      </c>
      <c r="J17" s="23">
        <v>10000</v>
      </c>
      <c r="K17" s="23">
        <v>10000</v>
      </c>
      <c r="L17" s="23"/>
      <c r="M17" s="23"/>
      <c r="N17" s="23"/>
      <c r="O17" s="23"/>
      <c r="P17" s="23"/>
      <c r="Q17" s="23"/>
      <c r="R17" s="23"/>
      <c r="S17" s="23"/>
      <c r="T17" s="23"/>
      <c r="U17" s="23"/>
      <c r="V17" s="23"/>
      <c r="W17" s="23"/>
    </row>
    <row r="18" ht="18.75" customHeight="1" spans="1:23">
      <c r="A18" s="119" t="s">
        <v>257</v>
      </c>
      <c r="B18" s="119" t="s">
        <v>258</v>
      </c>
      <c r="C18" s="21" t="s">
        <v>256</v>
      </c>
      <c r="D18" s="119" t="s">
        <v>71</v>
      </c>
      <c r="E18" s="119" t="s">
        <v>113</v>
      </c>
      <c r="F18" s="119" t="s">
        <v>114</v>
      </c>
      <c r="G18" s="119" t="s">
        <v>254</v>
      </c>
      <c r="H18" s="119" t="s">
        <v>255</v>
      </c>
      <c r="I18" s="23">
        <v>10000</v>
      </c>
      <c r="J18" s="23">
        <v>10000</v>
      </c>
      <c r="K18" s="23">
        <v>10000</v>
      </c>
      <c r="L18" s="23"/>
      <c r="M18" s="23"/>
      <c r="N18" s="23"/>
      <c r="O18" s="23"/>
      <c r="P18" s="23"/>
      <c r="Q18" s="23"/>
      <c r="R18" s="23"/>
      <c r="S18" s="23"/>
      <c r="T18" s="23"/>
      <c r="U18" s="23"/>
      <c r="V18" s="23"/>
      <c r="W18" s="23"/>
    </row>
    <row r="19" ht="18.75" customHeight="1" spans="1:23">
      <c r="A19" s="25"/>
      <c r="B19" s="25"/>
      <c r="C19" s="21" t="s">
        <v>259</v>
      </c>
      <c r="D19" s="25"/>
      <c r="E19" s="25"/>
      <c r="F19" s="25"/>
      <c r="G19" s="25"/>
      <c r="H19" s="25"/>
      <c r="I19" s="23">
        <v>6643000</v>
      </c>
      <c r="J19" s="23"/>
      <c r="K19" s="23"/>
      <c r="L19" s="23"/>
      <c r="M19" s="23"/>
      <c r="N19" s="23"/>
      <c r="O19" s="23"/>
      <c r="P19" s="23"/>
      <c r="Q19" s="23"/>
      <c r="R19" s="23">
        <v>6643000</v>
      </c>
      <c r="S19" s="23"/>
      <c r="T19" s="23"/>
      <c r="U19" s="23"/>
      <c r="V19" s="23"/>
      <c r="W19" s="23">
        <v>6643000</v>
      </c>
    </row>
    <row r="20" ht="18.75" customHeight="1" spans="1:23">
      <c r="A20" s="119" t="s">
        <v>257</v>
      </c>
      <c r="B20" s="119" t="s">
        <v>260</v>
      </c>
      <c r="C20" s="21" t="s">
        <v>259</v>
      </c>
      <c r="D20" s="119" t="s">
        <v>71</v>
      </c>
      <c r="E20" s="119" t="s">
        <v>113</v>
      </c>
      <c r="F20" s="119" t="s">
        <v>114</v>
      </c>
      <c r="G20" s="119" t="s">
        <v>226</v>
      </c>
      <c r="H20" s="119" t="s">
        <v>227</v>
      </c>
      <c r="I20" s="23">
        <v>6618000</v>
      </c>
      <c r="J20" s="23"/>
      <c r="K20" s="23"/>
      <c r="L20" s="23"/>
      <c r="M20" s="23"/>
      <c r="N20" s="23"/>
      <c r="O20" s="23"/>
      <c r="P20" s="23"/>
      <c r="Q20" s="23"/>
      <c r="R20" s="23">
        <v>6618000</v>
      </c>
      <c r="S20" s="23"/>
      <c r="T20" s="23"/>
      <c r="U20" s="23"/>
      <c r="V20" s="23"/>
      <c r="W20" s="23">
        <v>6618000</v>
      </c>
    </row>
    <row r="21" ht="18.75" customHeight="1" spans="1:23">
      <c r="A21" s="119" t="s">
        <v>257</v>
      </c>
      <c r="B21" s="119" t="s">
        <v>260</v>
      </c>
      <c r="C21" s="21" t="s">
        <v>259</v>
      </c>
      <c r="D21" s="119" t="s">
        <v>71</v>
      </c>
      <c r="E21" s="119" t="s">
        <v>115</v>
      </c>
      <c r="F21" s="119" t="s">
        <v>116</v>
      </c>
      <c r="G21" s="119" t="s">
        <v>226</v>
      </c>
      <c r="H21" s="119" t="s">
        <v>227</v>
      </c>
      <c r="I21" s="23">
        <v>25000</v>
      </c>
      <c r="J21" s="23"/>
      <c r="K21" s="23"/>
      <c r="L21" s="23"/>
      <c r="M21" s="23"/>
      <c r="N21" s="23"/>
      <c r="O21" s="23"/>
      <c r="P21" s="23"/>
      <c r="Q21" s="23"/>
      <c r="R21" s="23">
        <v>25000</v>
      </c>
      <c r="S21" s="23"/>
      <c r="T21" s="23"/>
      <c r="U21" s="23"/>
      <c r="V21" s="23"/>
      <c r="W21" s="23">
        <v>25000</v>
      </c>
    </row>
    <row r="22" ht="18.75" customHeight="1" spans="1:23">
      <c r="A22" s="36" t="s">
        <v>123</v>
      </c>
      <c r="B22" s="37"/>
      <c r="C22" s="37"/>
      <c r="D22" s="37"/>
      <c r="E22" s="37"/>
      <c r="F22" s="37"/>
      <c r="G22" s="37"/>
      <c r="H22" s="38"/>
      <c r="I22" s="23">
        <v>11148000</v>
      </c>
      <c r="J22" s="23">
        <v>4505000</v>
      </c>
      <c r="K22" s="23">
        <v>4505000</v>
      </c>
      <c r="L22" s="23"/>
      <c r="M22" s="23"/>
      <c r="N22" s="23"/>
      <c r="O22" s="23"/>
      <c r="P22" s="23"/>
      <c r="Q22" s="23"/>
      <c r="R22" s="23">
        <v>6643000</v>
      </c>
      <c r="S22" s="23"/>
      <c r="T22" s="23"/>
      <c r="U22" s="23"/>
      <c r="V22" s="23"/>
      <c r="W22" s="23">
        <v>6643000</v>
      </c>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4"/>
  <sheetViews>
    <sheetView showZeros="0" tabSelected="1" topLeftCell="A14" workbookViewId="0">
      <selection activeCell="B31" sqref="B31:B44"/>
    </sheetView>
  </sheetViews>
  <sheetFormatPr defaultColWidth="9.14285714285714" defaultRowHeight="12" customHeight="1"/>
  <cols>
    <col min="1" max="1" width="34.2857142857143" customWidth="1"/>
    <col min="2" max="2" width="48" customWidth="1"/>
    <col min="3" max="5" width="18.2857142857143" customWidth="1"/>
    <col min="6" max="6" width="12" customWidth="1"/>
    <col min="7" max="7" width="17" customWidth="1"/>
    <col min="8" max="9" width="12" customWidth="1"/>
    <col min="10" max="10" width="27.5714285714286" customWidth="1"/>
  </cols>
  <sheetData>
    <row r="1" ht="15" customHeight="1" spans="10:10">
      <c r="J1" s="86" t="s">
        <v>261</v>
      </c>
    </row>
    <row r="2" ht="36.75" customHeight="1" spans="1:10">
      <c r="A2" s="5" t="str">
        <f>"2025"&amp;"年部门项目支出绩效目标表"</f>
        <v>2025年部门项目支出绩效目标表</v>
      </c>
      <c r="B2" s="6"/>
      <c r="C2" s="6"/>
      <c r="D2" s="6"/>
      <c r="E2" s="6"/>
      <c r="F2" s="52"/>
      <c r="G2" s="6"/>
      <c r="H2" s="52"/>
      <c r="I2" s="52"/>
      <c r="J2" s="6"/>
    </row>
    <row r="3" ht="18.75" customHeight="1" spans="1:8">
      <c r="A3" s="7" t="str">
        <f>"单位名称："&amp;"沧源佤族自治县地方产业发展服务中心"</f>
        <v>单位名称：沧源佤族自治县地方产业发展服务中心</v>
      </c>
      <c r="B3" s="3"/>
      <c r="C3" s="3"/>
      <c r="D3" s="3"/>
      <c r="E3" s="3"/>
      <c r="F3" s="29"/>
      <c r="G3" s="3"/>
      <c r="H3" s="29"/>
    </row>
    <row r="4" ht="18.75" customHeight="1" spans="1:10">
      <c r="A4" s="47" t="s">
        <v>262</v>
      </c>
      <c r="B4" s="47" t="s">
        <v>263</v>
      </c>
      <c r="C4" s="47" t="s">
        <v>264</v>
      </c>
      <c r="D4" s="47" t="s">
        <v>265</v>
      </c>
      <c r="E4" s="47" t="s">
        <v>266</v>
      </c>
      <c r="F4" s="53" t="s">
        <v>267</v>
      </c>
      <c r="G4" s="47" t="s">
        <v>268</v>
      </c>
      <c r="H4" s="53" t="s">
        <v>269</v>
      </c>
      <c r="I4" s="53" t="s">
        <v>270</v>
      </c>
      <c r="J4" s="47" t="s">
        <v>271</v>
      </c>
    </row>
    <row r="5" ht="18.75" customHeight="1" spans="1:10">
      <c r="A5" s="115">
        <v>1</v>
      </c>
      <c r="B5" s="115">
        <v>2</v>
      </c>
      <c r="C5" s="115">
        <v>3</v>
      </c>
      <c r="D5" s="115">
        <v>4</v>
      </c>
      <c r="E5" s="115">
        <v>5</v>
      </c>
      <c r="F5" s="115">
        <v>6</v>
      </c>
      <c r="G5" s="115">
        <v>7</v>
      </c>
      <c r="H5" s="115">
        <v>8</v>
      </c>
      <c r="I5" s="115">
        <v>9</v>
      </c>
      <c r="J5" s="115">
        <v>10</v>
      </c>
    </row>
    <row r="6" ht="18.75" customHeight="1" spans="1:10">
      <c r="A6" s="35" t="s">
        <v>71</v>
      </c>
      <c r="B6" s="48"/>
      <c r="C6" s="48"/>
      <c r="D6" s="48"/>
      <c r="E6" s="54"/>
      <c r="F6" s="55"/>
      <c r="G6" s="54"/>
      <c r="H6" s="55"/>
      <c r="I6" s="55"/>
      <c r="J6" s="54"/>
    </row>
    <row r="7" ht="18.75" customHeight="1" spans="1:10">
      <c r="A7" s="116" t="s">
        <v>71</v>
      </c>
      <c r="B7" s="21"/>
      <c r="C7" s="21"/>
      <c r="D7" s="21"/>
      <c r="E7" s="35"/>
      <c r="F7" s="21"/>
      <c r="G7" s="35"/>
      <c r="H7" s="21"/>
      <c r="I7" s="21"/>
      <c r="J7" s="35"/>
    </row>
    <row r="8" ht="18.75" customHeight="1" spans="1:10">
      <c r="A8" s="213" t="s">
        <v>251</v>
      </c>
      <c r="B8" s="21" t="s">
        <v>272</v>
      </c>
      <c r="C8" s="21" t="s">
        <v>273</v>
      </c>
      <c r="D8" s="21" t="s">
        <v>274</v>
      </c>
      <c r="E8" s="35" t="s">
        <v>275</v>
      </c>
      <c r="F8" s="21" t="s">
        <v>276</v>
      </c>
      <c r="G8" s="35" t="s">
        <v>170</v>
      </c>
      <c r="H8" s="21" t="s">
        <v>277</v>
      </c>
      <c r="I8" s="21" t="s">
        <v>278</v>
      </c>
      <c r="J8" s="35" t="s">
        <v>279</v>
      </c>
    </row>
    <row r="9" ht="18.75" customHeight="1" spans="1:10">
      <c r="A9" s="213" t="s">
        <v>251</v>
      </c>
      <c r="B9" s="21" t="s">
        <v>272</v>
      </c>
      <c r="C9" s="21" t="s">
        <v>273</v>
      </c>
      <c r="D9" s="21" t="s">
        <v>274</v>
      </c>
      <c r="E9" s="35" t="s">
        <v>280</v>
      </c>
      <c r="F9" s="21" t="s">
        <v>276</v>
      </c>
      <c r="G9" s="35" t="s">
        <v>281</v>
      </c>
      <c r="H9" s="21" t="s">
        <v>282</v>
      </c>
      <c r="I9" s="21" t="s">
        <v>278</v>
      </c>
      <c r="J9" s="35" t="s">
        <v>283</v>
      </c>
    </row>
    <row r="10" ht="18.75" customHeight="1" spans="1:10">
      <c r="A10" s="213" t="s">
        <v>251</v>
      </c>
      <c r="B10" s="21" t="s">
        <v>272</v>
      </c>
      <c r="C10" s="21" t="s">
        <v>273</v>
      </c>
      <c r="D10" s="21" t="s">
        <v>284</v>
      </c>
      <c r="E10" s="35" t="s">
        <v>285</v>
      </c>
      <c r="F10" s="21" t="s">
        <v>276</v>
      </c>
      <c r="G10" s="35" t="s">
        <v>286</v>
      </c>
      <c r="H10" s="21" t="s">
        <v>287</v>
      </c>
      <c r="I10" s="21" t="s">
        <v>278</v>
      </c>
      <c r="J10" s="35" t="s">
        <v>288</v>
      </c>
    </row>
    <row r="11" ht="18.75" customHeight="1" spans="1:10">
      <c r="A11" s="213" t="s">
        <v>251</v>
      </c>
      <c r="B11" s="21" t="s">
        <v>272</v>
      </c>
      <c r="C11" s="21" t="s">
        <v>273</v>
      </c>
      <c r="D11" s="21" t="s">
        <v>289</v>
      </c>
      <c r="E11" s="35" t="s">
        <v>290</v>
      </c>
      <c r="F11" s="21" t="s">
        <v>276</v>
      </c>
      <c r="G11" s="35" t="s">
        <v>291</v>
      </c>
      <c r="H11" s="21" t="s">
        <v>292</v>
      </c>
      <c r="I11" s="21" t="s">
        <v>278</v>
      </c>
      <c r="J11" s="35" t="s">
        <v>293</v>
      </c>
    </row>
    <row r="12" ht="18.75" customHeight="1" spans="1:10">
      <c r="A12" s="213" t="s">
        <v>251</v>
      </c>
      <c r="B12" s="21" t="s">
        <v>272</v>
      </c>
      <c r="C12" s="21" t="s">
        <v>273</v>
      </c>
      <c r="D12" s="21" t="s">
        <v>294</v>
      </c>
      <c r="E12" s="35" t="s">
        <v>295</v>
      </c>
      <c r="F12" s="21" t="s">
        <v>276</v>
      </c>
      <c r="G12" s="35" t="s">
        <v>296</v>
      </c>
      <c r="H12" s="21" t="s">
        <v>297</v>
      </c>
      <c r="I12" s="21" t="s">
        <v>278</v>
      </c>
      <c r="J12" s="35" t="s">
        <v>298</v>
      </c>
    </row>
    <row r="13" ht="18.75" customHeight="1" spans="1:10">
      <c r="A13" s="213" t="s">
        <v>251</v>
      </c>
      <c r="B13" s="21" t="s">
        <v>272</v>
      </c>
      <c r="C13" s="21" t="s">
        <v>299</v>
      </c>
      <c r="D13" s="21" t="s">
        <v>300</v>
      </c>
      <c r="E13" s="35" t="s">
        <v>301</v>
      </c>
      <c r="F13" s="21" t="s">
        <v>302</v>
      </c>
      <c r="G13" s="35" t="s">
        <v>303</v>
      </c>
      <c r="H13" s="21" t="s">
        <v>287</v>
      </c>
      <c r="I13" s="21" t="s">
        <v>278</v>
      </c>
      <c r="J13" s="35" t="s">
        <v>304</v>
      </c>
    </row>
    <row r="14" ht="18.75" customHeight="1" spans="1:10">
      <c r="A14" s="213" t="s">
        <v>251</v>
      </c>
      <c r="B14" s="21" t="s">
        <v>272</v>
      </c>
      <c r="C14" s="21" t="s">
        <v>299</v>
      </c>
      <c r="D14" s="21" t="s">
        <v>305</v>
      </c>
      <c r="E14" s="35" t="s">
        <v>306</v>
      </c>
      <c r="F14" s="21" t="s">
        <v>276</v>
      </c>
      <c r="G14" s="35" t="s">
        <v>307</v>
      </c>
      <c r="H14" s="21" t="s">
        <v>287</v>
      </c>
      <c r="I14" s="21" t="s">
        <v>308</v>
      </c>
      <c r="J14" s="35" t="s">
        <v>309</v>
      </c>
    </row>
    <row r="15" ht="18.75" customHeight="1" spans="1:10">
      <c r="A15" s="213" t="s">
        <v>251</v>
      </c>
      <c r="B15" s="21" t="s">
        <v>272</v>
      </c>
      <c r="C15" s="21" t="s">
        <v>299</v>
      </c>
      <c r="D15" s="21" t="s">
        <v>310</v>
      </c>
      <c r="E15" s="35" t="s">
        <v>311</v>
      </c>
      <c r="F15" s="21" t="s">
        <v>276</v>
      </c>
      <c r="G15" s="35" t="s">
        <v>307</v>
      </c>
      <c r="H15" s="21" t="s">
        <v>287</v>
      </c>
      <c r="I15" s="21" t="s">
        <v>308</v>
      </c>
      <c r="J15" s="35" t="s">
        <v>312</v>
      </c>
    </row>
    <row r="16" ht="18.75" customHeight="1" spans="1:10">
      <c r="A16" s="213" t="s">
        <v>251</v>
      </c>
      <c r="B16" s="21" t="s">
        <v>272</v>
      </c>
      <c r="C16" s="21" t="s">
        <v>299</v>
      </c>
      <c r="D16" s="21" t="s">
        <v>313</v>
      </c>
      <c r="E16" s="35" t="s">
        <v>314</v>
      </c>
      <c r="F16" s="21" t="s">
        <v>276</v>
      </c>
      <c r="G16" s="35" t="s">
        <v>315</v>
      </c>
      <c r="H16" s="21" t="s">
        <v>287</v>
      </c>
      <c r="I16" s="21" t="s">
        <v>308</v>
      </c>
      <c r="J16" s="35" t="s">
        <v>316</v>
      </c>
    </row>
    <row r="17" ht="18.75" customHeight="1" spans="1:10">
      <c r="A17" s="213" t="s">
        <v>251</v>
      </c>
      <c r="B17" s="21" t="s">
        <v>272</v>
      </c>
      <c r="C17" s="21" t="s">
        <v>317</v>
      </c>
      <c r="D17" s="21" t="s">
        <v>318</v>
      </c>
      <c r="E17" s="35" t="s">
        <v>319</v>
      </c>
      <c r="F17" s="21" t="s">
        <v>302</v>
      </c>
      <c r="G17" s="35" t="s">
        <v>320</v>
      </c>
      <c r="H17" s="21" t="s">
        <v>287</v>
      </c>
      <c r="I17" s="21" t="s">
        <v>308</v>
      </c>
      <c r="J17" s="35" t="s">
        <v>321</v>
      </c>
    </row>
    <row r="18" ht="18.75" customHeight="1" spans="1:10">
      <c r="A18" s="213" t="s">
        <v>256</v>
      </c>
      <c r="B18" s="21" t="s">
        <v>322</v>
      </c>
      <c r="C18" s="21" t="s">
        <v>273</v>
      </c>
      <c r="D18" s="21" t="s">
        <v>274</v>
      </c>
      <c r="E18" s="35" t="s">
        <v>323</v>
      </c>
      <c r="F18" s="21" t="s">
        <v>276</v>
      </c>
      <c r="G18" s="35" t="s">
        <v>324</v>
      </c>
      <c r="H18" s="21" t="s">
        <v>287</v>
      </c>
      <c r="I18" s="21" t="s">
        <v>278</v>
      </c>
      <c r="J18" s="35" t="s">
        <v>325</v>
      </c>
    </row>
    <row r="19" ht="18.75" customHeight="1" spans="1:10">
      <c r="A19" s="213" t="s">
        <v>256</v>
      </c>
      <c r="B19" s="21" t="s">
        <v>322</v>
      </c>
      <c r="C19" s="21" t="s">
        <v>273</v>
      </c>
      <c r="D19" s="21" t="s">
        <v>274</v>
      </c>
      <c r="E19" s="35" t="s">
        <v>326</v>
      </c>
      <c r="F19" s="21" t="s">
        <v>276</v>
      </c>
      <c r="G19" s="35" t="s">
        <v>327</v>
      </c>
      <c r="H19" s="21" t="s">
        <v>328</v>
      </c>
      <c r="I19" s="21" t="s">
        <v>278</v>
      </c>
      <c r="J19" s="35" t="s">
        <v>329</v>
      </c>
    </row>
    <row r="20" ht="18.75" customHeight="1" spans="1:10">
      <c r="A20" s="213" t="s">
        <v>256</v>
      </c>
      <c r="B20" s="21" t="s">
        <v>322</v>
      </c>
      <c r="C20" s="21" t="s">
        <v>273</v>
      </c>
      <c r="D20" s="21" t="s">
        <v>284</v>
      </c>
      <c r="E20" s="35" t="s">
        <v>330</v>
      </c>
      <c r="F20" s="21" t="s">
        <v>276</v>
      </c>
      <c r="G20" s="35" t="s">
        <v>331</v>
      </c>
      <c r="H20" s="21" t="s">
        <v>287</v>
      </c>
      <c r="I20" s="21" t="s">
        <v>278</v>
      </c>
      <c r="J20" s="35" t="s">
        <v>332</v>
      </c>
    </row>
    <row r="21" ht="18.75" customHeight="1" spans="1:10">
      <c r="A21" s="213" t="s">
        <v>256</v>
      </c>
      <c r="B21" s="21" t="s">
        <v>322</v>
      </c>
      <c r="C21" s="21" t="s">
        <v>273</v>
      </c>
      <c r="D21" s="21" t="s">
        <v>289</v>
      </c>
      <c r="E21" s="35" t="s">
        <v>290</v>
      </c>
      <c r="F21" s="21" t="s">
        <v>333</v>
      </c>
      <c r="G21" s="35" t="s">
        <v>291</v>
      </c>
      <c r="H21" s="21" t="s">
        <v>292</v>
      </c>
      <c r="I21" s="21" t="s">
        <v>278</v>
      </c>
      <c r="J21" s="35" t="s">
        <v>293</v>
      </c>
    </row>
    <row r="22" ht="18.75" customHeight="1" spans="1:10">
      <c r="A22" s="213" t="s">
        <v>256</v>
      </c>
      <c r="B22" s="21" t="s">
        <v>322</v>
      </c>
      <c r="C22" s="21" t="s">
        <v>273</v>
      </c>
      <c r="D22" s="21" t="s">
        <v>294</v>
      </c>
      <c r="E22" s="35" t="s">
        <v>295</v>
      </c>
      <c r="F22" s="21" t="s">
        <v>302</v>
      </c>
      <c r="G22" s="35" t="s">
        <v>334</v>
      </c>
      <c r="H22" s="21" t="s">
        <v>297</v>
      </c>
      <c r="I22" s="21" t="s">
        <v>278</v>
      </c>
      <c r="J22" s="35" t="s">
        <v>335</v>
      </c>
    </row>
    <row r="23" ht="18.75" customHeight="1" spans="1:10">
      <c r="A23" s="213" t="s">
        <v>256</v>
      </c>
      <c r="B23" s="21" t="s">
        <v>322</v>
      </c>
      <c r="C23" s="21" t="s">
        <v>299</v>
      </c>
      <c r="D23" s="21" t="s">
        <v>300</v>
      </c>
      <c r="E23" s="35" t="s">
        <v>336</v>
      </c>
      <c r="F23" s="21" t="s">
        <v>276</v>
      </c>
      <c r="G23" s="35" t="s">
        <v>337</v>
      </c>
      <c r="H23" s="21" t="s">
        <v>338</v>
      </c>
      <c r="I23" s="21" t="s">
        <v>278</v>
      </c>
      <c r="J23" s="35" t="s">
        <v>339</v>
      </c>
    </row>
    <row r="24" ht="18.75" customHeight="1" spans="1:10">
      <c r="A24" s="213" t="s">
        <v>256</v>
      </c>
      <c r="B24" s="21" t="s">
        <v>322</v>
      </c>
      <c r="C24" s="21" t="s">
        <v>299</v>
      </c>
      <c r="D24" s="21" t="s">
        <v>300</v>
      </c>
      <c r="E24" s="35" t="s">
        <v>340</v>
      </c>
      <c r="F24" s="21" t="s">
        <v>341</v>
      </c>
      <c r="G24" s="35" t="s">
        <v>342</v>
      </c>
      <c r="H24" s="21" t="s">
        <v>287</v>
      </c>
      <c r="I24" s="21" t="s">
        <v>278</v>
      </c>
      <c r="J24" s="35" t="s">
        <v>343</v>
      </c>
    </row>
    <row r="25" ht="18.75" customHeight="1" spans="1:10">
      <c r="A25" s="213" t="s">
        <v>256</v>
      </c>
      <c r="B25" s="21" t="s">
        <v>322</v>
      </c>
      <c r="C25" s="21" t="s">
        <v>299</v>
      </c>
      <c r="D25" s="21" t="s">
        <v>305</v>
      </c>
      <c r="E25" s="35" t="s">
        <v>344</v>
      </c>
      <c r="F25" s="21" t="s">
        <v>276</v>
      </c>
      <c r="G25" s="35" t="s">
        <v>345</v>
      </c>
      <c r="H25" s="21" t="s">
        <v>346</v>
      </c>
      <c r="I25" s="21" t="s">
        <v>278</v>
      </c>
      <c r="J25" s="35" t="s">
        <v>347</v>
      </c>
    </row>
    <row r="26" ht="18.75" customHeight="1" spans="1:10">
      <c r="A26" s="213" t="s">
        <v>256</v>
      </c>
      <c r="B26" s="21" t="s">
        <v>322</v>
      </c>
      <c r="C26" s="21" t="s">
        <v>299</v>
      </c>
      <c r="D26" s="21" t="s">
        <v>305</v>
      </c>
      <c r="E26" s="35" t="s">
        <v>348</v>
      </c>
      <c r="F26" s="21" t="s">
        <v>276</v>
      </c>
      <c r="G26" s="35" t="s">
        <v>349</v>
      </c>
      <c r="H26" s="21" t="s">
        <v>350</v>
      </c>
      <c r="I26" s="21" t="s">
        <v>278</v>
      </c>
      <c r="J26" s="35" t="s">
        <v>351</v>
      </c>
    </row>
    <row r="27" ht="18.75" customHeight="1" spans="1:10">
      <c r="A27" s="213" t="s">
        <v>256</v>
      </c>
      <c r="B27" s="21" t="s">
        <v>322</v>
      </c>
      <c r="C27" s="21" t="s">
        <v>299</v>
      </c>
      <c r="D27" s="21" t="s">
        <v>305</v>
      </c>
      <c r="E27" s="35" t="s">
        <v>352</v>
      </c>
      <c r="F27" s="21" t="s">
        <v>341</v>
      </c>
      <c r="G27" s="35" t="s">
        <v>353</v>
      </c>
      <c r="H27" s="21" t="s">
        <v>338</v>
      </c>
      <c r="I27" s="21" t="s">
        <v>278</v>
      </c>
      <c r="J27" s="35" t="s">
        <v>354</v>
      </c>
    </row>
    <row r="28" ht="18.75" customHeight="1" spans="1:10">
      <c r="A28" s="213" t="s">
        <v>256</v>
      </c>
      <c r="B28" s="21" t="s">
        <v>322</v>
      </c>
      <c r="C28" s="21" t="s">
        <v>299</v>
      </c>
      <c r="D28" s="21" t="s">
        <v>310</v>
      </c>
      <c r="E28" s="35" t="s">
        <v>355</v>
      </c>
      <c r="F28" s="21" t="s">
        <v>302</v>
      </c>
      <c r="G28" s="35" t="s">
        <v>356</v>
      </c>
      <c r="H28" s="21" t="s">
        <v>287</v>
      </c>
      <c r="I28" s="21" t="s">
        <v>278</v>
      </c>
      <c r="J28" s="35" t="s">
        <v>357</v>
      </c>
    </row>
    <row r="29" ht="18.75" customHeight="1" spans="1:10">
      <c r="A29" s="213" t="s">
        <v>256</v>
      </c>
      <c r="B29" s="21" t="s">
        <v>322</v>
      </c>
      <c r="C29" s="21" t="s">
        <v>299</v>
      </c>
      <c r="D29" s="21" t="s">
        <v>313</v>
      </c>
      <c r="E29" s="35" t="s">
        <v>358</v>
      </c>
      <c r="F29" s="21" t="s">
        <v>302</v>
      </c>
      <c r="G29" s="35" t="s">
        <v>359</v>
      </c>
      <c r="H29" s="21" t="s">
        <v>287</v>
      </c>
      <c r="I29" s="21" t="s">
        <v>278</v>
      </c>
      <c r="J29" s="35" t="s">
        <v>360</v>
      </c>
    </row>
    <row r="30" ht="18.75" customHeight="1" spans="1:10">
      <c r="A30" s="213" t="s">
        <v>256</v>
      </c>
      <c r="B30" s="21" t="s">
        <v>322</v>
      </c>
      <c r="C30" s="21" t="s">
        <v>317</v>
      </c>
      <c r="D30" s="21" t="s">
        <v>318</v>
      </c>
      <c r="E30" s="35" t="s">
        <v>361</v>
      </c>
      <c r="F30" s="21" t="s">
        <v>276</v>
      </c>
      <c r="G30" s="35" t="s">
        <v>307</v>
      </c>
      <c r="H30" s="21" t="s">
        <v>287</v>
      </c>
      <c r="I30" s="21" t="s">
        <v>278</v>
      </c>
      <c r="J30" s="35" t="s">
        <v>362</v>
      </c>
    </row>
    <row r="31" ht="18.75" customHeight="1" spans="1:10">
      <c r="A31" s="213" t="s">
        <v>259</v>
      </c>
      <c r="B31" s="21" t="s">
        <v>363</v>
      </c>
      <c r="C31" s="21" t="s">
        <v>273</v>
      </c>
      <c r="D31" s="21" t="s">
        <v>274</v>
      </c>
      <c r="E31" s="35" t="s">
        <v>364</v>
      </c>
      <c r="F31" s="21" t="s">
        <v>302</v>
      </c>
      <c r="G31" s="35" t="s">
        <v>365</v>
      </c>
      <c r="H31" s="21" t="s">
        <v>366</v>
      </c>
      <c r="I31" s="21" t="s">
        <v>278</v>
      </c>
      <c r="J31" s="35" t="s">
        <v>364</v>
      </c>
    </row>
    <row r="32" ht="18.75" customHeight="1" spans="1:10">
      <c r="A32" s="213" t="s">
        <v>259</v>
      </c>
      <c r="B32" s="21" t="s">
        <v>367</v>
      </c>
      <c r="C32" s="21" t="s">
        <v>273</v>
      </c>
      <c r="D32" s="21" t="s">
        <v>274</v>
      </c>
      <c r="E32" s="35" t="s">
        <v>368</v>
      </c>
      <c r="F32" s="21" t="s">
        <v>302</v>
      </c>
      <c r="G32" s="35" t="s">
        <v>365</v>
      </c>
      <c r="H32" s="21" t="s">
        <v>366</v>
      </c>
      <c r="I32" s="21" t="s">
        <v>278</v>
      </c>
      <c r="J32" s="35" t="s">
        <v>369</v>
      </c>
    </row>
    <row r="33" ht="18.75" customHeight="1" spans="1:10">
      <c r="A33" s="213" t="s">
        <v>259</v>
      </c>
      <c r="B33" s="21" t="s">
        <v>367</v>
      </c>
      <c r="C33" s="21" t="s">
        <v>273</v>
      </c>
      <c r="D33" s="21" t="s">
        <v>274</v>
      </c>
      <c r="E33" s="35" t="s">
        <v>370</v>
      </c>
      <c r="F33" s="21" t="s">
        <v>302</v>
      </c>
      <c r="G33" s="35" t="s">
        <v>371</v>
      </c>
      <c r="H33" s="21" t="s">
        <v>372</v>
      </c>
      <c r="I33" s="21" t="s">
        <v>278</v>
      </c>
      <c r="J33" s="35" t="s">
        <v>373</v>
      </c>
    </row>
    <row r="34" ht="18.75" customHeight="1" spans="1:10">
      <c r="A34" s="213" t="s">
        <v>259</v>
      </c>
      <c r="B34" s="21" t="s">
        <v>367</v>
      </c>
      <c r="C34" s="21" t="s">
        <v>273</v>
      </c>
      <c r="D34" s="21" t="s">
        <v>274</v>
      </c>
      <c r="E34" s="35" t="s">
        <v>374</v>
      </c>
      <c r="F34" s="21" t="s">
        <v>302</v>
      </c>
      <c r="G34" s="35" t="s">
        <v>375</v>
      </c>
      <c r="H34" s="21" t="s">
        <v>297</v>
      </c>
      <c r="I34" s="21" t="s">
        <v>278</v>
      </c>
      <c r="J34" s="35" t="s">
        <v>376</v>
      </c>
    </row>
    <row r="35" ht="18.75" customHeight="1" spans="1:10">
      <c r="A35" s="213" t="s">
        <v>259</v>
      </c>
      <c r="B35" s="21" t="s">
        <v>367</v>
      </c>
      <c r="C35" s="21" t="s">
        <v>273</v>
      </c>
      <c r="D35" s="21" t="s">
        <v>274</v>
      </c>
      <c r="E35" s="35" t="s">
        <v>377</v>
      </c>
      <c r="F35" s="21" t="s">
        <v>302</v>
      </c>
      <c r="G35" s="35" t="s">
        <v>378</v>
      </c>
      <c r="H35" s="21" t="s">
        <v>379</v>
      </c>
      <c r="I35" s="21" t="s">
        <v>278</v>
      </c>
      <c r="J35" s="35" t="s">
        <v>380</v>
      </c>
    </row>
    <row r="36" ht="18.75" customHeight="1" spans="1:10">
      <c r="A36" s="213" t="s">
        <v>259</v>
      </c>
      <c r="B36" s="21" t="s">
        <v>367</v>
      </c>
      <c r="C36" s="21" t="s">
        <v>273</v>
      </c>
      <c r="D36" s="21" t="s">
        <v>274</v>
      </c>
      <c r="E36" s="35" t="s">
        <v>381</v>
      </c>
      <c r="F36" s="21" t="s">
        <v>302</v>
      </c>
      <c r="G36" s="35" t="s">
        <v>365</v>
      </c>
      <c r="H36" s="21" t="s">
        <v>366</v>
      </c>
      <c r="I36" s="21" t="s">
        <v>278</v>
      </c>
      <c r="J36" s="35" t="s">
        <v>382</v>
      </c>
    </row>
    <row r="37" ht="18.75" customHeight="1" spans="1:10">
      <c r="A37" s="213" t="s">
        <v>259</v>
      </c>
      <c r="B37" s="21" t="s">
        <v>367</v>
      </c>
      <c r="C37" s="21" t="s">
        <v>273</v>
      </c>
      <c r="D37" s="21" t="s">
        <v>284</v>
      </c>
      <c r="E37" s="35" t="s">
        <v>383</v>
      </c>
      <c r="F37" s="21" t="s">
        <v>276</v>
      </c>
      <c r="G37" s="35" t="s">
        <v>320</v>
      </c>
      <c r="H37" s="21" t="s">
        <v>287</v>
      </c>
      <c r="I37" s="21" t="s">
        <v>278</v>
      </c>
      <c r="J37" s="35" t="s">
        <v>384</v>
      </c>
    </row>
    <row r="38" ht="18.75" customHeight="1" spans="1:10">
      <c r="A38" s="213" t="s">
        <v>259</v>
      </c>
      <c r="B38" s="21" t="s">
        <v>367</v>
      </c>
      <c r="C38" s="21" t="s">
        <v>273</v>
      </c>
      <c r="D38" s="21" t="s">
        <v>284</v>
      </c>
      <c r="E38" s="35" t="s">
        <v>385</v>
      </c>
      <c r="F38" s="21" t="s">
        <v>302</v>
      </c>
      <c r="G38" s="35" t="s">
        <v>356</v>
      </c>
      <c r="H38" s="21" t="s">
        <v>287</v>
      </c>
      <c r="I38" s="21" t="s">
        <v>278</v>
      </c>
      <c r="J38" s="35" t="s">
        <v>386</v>
      </c>
    </row>
    <row r="39" ht="18.75" customHeight="1" spans="1:10">
      <c r="A39" s="213" t="s">
        <v>259</v>
      </c>
      <c r="B39" s="21" t="s">
        <v>367</v>
      </c>
      <c r="C39" s="21" t="s">
        <v>273</v>
      </c>
      <c r="D39" s="21" t="s">
        <v>289</v>
      </c>
      <c r="E39" s="35" t="s">
        <v>387</v>
      </c>
      <c r="F39" s="21" t="s">
        <v>302</v>
      </c>
      <c r="G39" s="35" t="s">
        <v>356</v>
      </c>
      <c r="H39" s="21" t="s">
        <v>287</v>
      </c>
      <c r="I39" s="21" t="s">
        <v>278</v>
      </c>
      <c r="J39" s="35" t="s">
        <v>388</v>
      </c>
    </row>
    <row r="40" ht="18.75" customHeight="1" spans="1:10">
      <c r="A40" s="213" t="s">
        <v>259</v>
      </c>
      <c r="B40" s="21" t="s">
        <v>367</v>
      </c>
      <c r="C40" s="21" t="s">
        <v>273</v>
      </c>
      <c r="D40" s="21" t="s">
        <v>289</v>
      </c>
      <c r="E40" s="35" t="s">
        <v>389</v>
      </c>
      <c r="F40" s="21" t="s">
        <v>302</v>
      </c>
      <c r="G40" s="35" t="s">
        <v>356</v>
      </c>
      <c r="H40" s="21" t="s">
        <v>287</v>
      </c>
      <c r="I40" s="21" t="s">
        <v>278</v>
      </c>
      <c r="J40" s="35" t="s">
        <v>390</v>
      </c>
    </row>
    <row r="41" ht="18.75" customHeight="1" spans="1:10">
      <c r="A41" s="213" t="s">
        <v>259</v>
      </c>
      <c r="B41" s="21" t="s">
        <v>367</v>
      </c>
      <c r="C41" s="21" t="s">
        <v>299</v>
      </c>
      <c r="D41" s="21" t="s">
        <v>300</v>
      </c>
      <c r="E41" s="35" t="s">
        <v>391</v>
      </c>
      <c r="F41" s="21" t="s">
        <v>276</v>
      </c>
      <c r="G41" s="35" t="s">
        <v>392</v>
      </c>
      <c r="H41" s="21" t="s">
        <v>287</v>
      </c>
      <c r="I41" s="21" t="s">
        <v>278</v>
      </c>
      <c r="J41" s="35" t="s">
        <v>393</v>
      </c>
    </row>
    <row r="42" ht="18.75" customHeight="1" spans="1:10">
      <c r="A42" s="213" t="s">
        <v>259</v>
      </c>
      <c r="B42" s="21" t="s">
        <v>367</v>
      </c>
      <c r="C42" s="21" t="s">
        <v>299</v>
      </c>
      <c r="D42" s="21" t="s">
        <v>305</v>
      </c>
      <c r="E42" s="35" t="s">
        <v>394</v>
      </c>
      <c r="F42" s="21" t="s">
        <v>276</v>
      </c>
      <c r="G42" s="35" t="s">
        <v>395</v>
      </c>
      <c r="H42" s="21" t="s">
        <v>396</v>
      </c>
      <c r="I42" s="21" t="s">
        <v>278</v>
      </c>
      <c r="J42" s="35" t="s">
        <v>397</v>
      </c>
    </row>
    <row r="43" ht="18.75" customHeight="1" spans="1:10">
      <c r="A43" s="213" t="s">
        <v>259</v>
      </c>
      <c r="B43" s="21" t="s">
        <v>367</v>
      </c>
      <c r="C43" s="21" t="s">
        <v>299</v>
      </c>
      <c r="D43" s="21" t="s">
        <v>313</v>
      </c>
      <c r="E43" s="35" t="s">
        <v>398</v>
      </c>
      <c r="F43" s="21" t="s">
        <v>302</v>
      </c>
      <c r="G43" s="35" t="s">
        <v>399</v>
      </c>
      <c r="H43" s="21" t="s">
        <v>287</v>
      </c>
      <c r="I43" s="21" t="s">
        <v>278</v>
      </c>
      <c r="J43" s="35" t="s">
        <v>400</v>
      </c>
    </row>
    <row r="44" ht="18.75" customHeight="1" spans="1:10">
      <c r="A44" s="213" t="s">
        <v>259</v>
      </c>
      <c r="B44" s="21" t="s">
        <v>367</v>
      </c>
      <c r="C44" s="21" t="s">
        <v>317</v>
      </c>
      <c r="D44" s="21" t="s">
        <v>318</v>
      </c>
      <c r="E44" s="35" t="s">
        <v>401</v>
      </c>
      <c r="F44" s="21" t="s">
        <v>302</v>
      </c>
      <c r="G44" s="35" t="s">
        <v>399</v>
      </c>
      <c r="H44" s="21" t="s">
        <v>287</v>
      </c>
      <c r="I44" s="21" t="s">
        <v>278</v>
      </c>
      <c r="J44" s="35" t="s">
        <v>402</v>
      </c>
    </row>
  </sheetData>
  <mergeCells count="8">
    <mergeCell ref="A2:J2"/>
    <mergeCell ref="A3:H3"/>
    <mergeCell ref="A8:A17"/>
    <mergeCell ref="A18:A30"/>
    <mergeCell ref="A31:A44"/>
    <mergeCell ref="B8:B17"/>
    <mergeCell ref="B18:B30"/>
    <mergeCell ref="B31:B44"/>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财政局办公室</cp:lastModifiedBy>
  <dcterms:created xsi:type="dcterms:W3CDTF">2025-03-19T01:12:00Z</dcterms:created>
  <dcterms:modified xsi:type="dcterms:W3CDTF">2025-03-21T06:45:21Z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57102561E0A54D90A25E8FF48E6D5DD7_12</vt:lpwstr>
  </property>
  <property fmtid="{D5CDD505-2E9C-101B-9397-08002B2CF9AE}" pid="3" name="KSOProductBuildVer">
    <vt:lpwstr>2052-12.1.0.18276</vt:lpwstr>
  </property>
</Properties>
</file>